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0" yWindow="315" windowWidth="15195" windowHeight="8145" firstSheet="5" activeTab="10"/>
  </bookViews>
  <sheets>
    <sheet name="Acetic Acid" sheetId="6" r:id="rId1"/>
    <sheet name="Ammonia" sheetId="4" r:id="rId2"/>
    <sheet name="Citric Acid" sheetId="11" r:id="rId3"/>
    <sheet name="D-Gluconic Acid" sheetId="8" r:id="rId4"/>
    <sheet name="Glucose &amp; Fructose - separate" sheetId="7" r:id="rId5"/>
    <sheet name="Glucose &amp; Fructose - combined" sheetId="12" r:id="rId6"/>
    <sheet name="L-Lactic Acid" sheetId="10" r:id="rId7"/>
    <sheet name="L-Malic Acid" sheetId="1" r:id="rId8"/>
    <sheet name="Primary Amino Acid Nitrogen" sheetId="5" r:id="rId9"/>
    <sheet name="Sucrose, Glucose, Fructose" sheetId="9" r:id="rId10"/>
    <sheet name="Sulfur Dioxide, Free" sheetId="14" r:id="rId11"/>
    <sheet name="Sulfur Dioxide, Total" sheetId="13" r:id="rId12"/>
  </sheets>
  <calcPr calcId="145621"/>
</workbook>
</file>

<file path=xl/calcChain.xml><?xml version="1.0" encoding="utf-8"?>
<calcChain xmlns="http://schemas.openxmlformats.org/spreadsheetml/2006/main">
  <c r="G9" i="14" l="1"/>
  <c r="G13" i="14"/>
  <c r="F17" i="14"/>
  <c r="G17" i="14" s="1"/>
  <c r="F18" i="14"/>
  <c r="G18" i="14"/>
  <c r="F19" i="14"/>
  <c r="G19" i="14" s="1"/>
  <c r="F20" i="14"/>
  <c r="G20" i="14"/>
  <c r="F21" i="14"/>
  <c r="G21" i="14" s="1"/>
  <c r="F22" i="14"/>
  <c r="G22" i="14"/>
  <c r="F23" i="14"/>
  <c r="G23" i="14" s="1"/>
  <c r="F24" i="14"/>
  <c r="G24" i="14"/>
  <c r="F25" i="14"/>
  <c r="G25" i="14" s="1"/>
  <c r="F26" i="14"/>
  <c r="G26" i="14"/>
  <c r="F27" i="14"/>
  <c r="G27" i="14" s="1"/>
  <c r="F28" i="14"/>
  <c r="G28" i="14"/>
  <c r="F29" i="14"/>
  <c r="G29" i="14" s="1"/>
  <c r="F30" i="14"/>
  <c r="G30" i="14"/>
  <c r="F31" i="14"/>
  <c r="G31" i="14" s="1"/>
  <c r="F32" i="14"/>
  <c r="G32" i="14"/>
  <c r="F33" i="14"/>
  <c r="G33" i="14" s="1"/>
  <c r="F34" i="14"/>
  <c r="G34" i="14"/>
  <c r="F35" i="14"/>
  <c r="G35" i="14" s="1"/>
  <c r="F36" i="14"/>
  <c r="G36" i="14"/>
  <c r="F37" i="14"/>
  <c r="G37" i="14" s="1"/>
  <c r="F38" i="14"/>
  <c r="G38" i="14"/>
  <c r="F39" i="14"/>
  <c r="G39" i="14" s="1"/>
  <c r="F40" i="14"/>
  <c r="G40" i="14"/>
  <c r="F41" i="14"/>
  <c r="G41" i="14" s="1"/>
  <c r="F42" i="14"/>
  <c r="G42" i="14"/>
  <c r="F43" i="14"/>
  <c r="G43" i="14" s="1"/>
  <c r="F44" i="14"/>
  <c r="G44" i="14"/>
  <c r="F45" i="14"/>
  <c r="G45" i="14" s="1"/>
  <c r="F46" i="14"/>
  <c r="G46" i="14"/>
  <c r="F47" i="14"/>
  <c r="G47" i="14" s="1"/>
  <c r="G14" i="12" l="1"/>
  <c r="G18" i="12" s="1"/>
  <c r="G46" i="12" l="1"/>
  <c r="G42" i="12"/>
  <c r="G31" i="12"/>
  <c r="G26" i="12"/>
  <c r="G36" i="12"/>
  <c r="G24" i="12"/>
  <c r="G47" i="12"/>
  <c r="G35" i="12"/>
  <c r="G20" i="12"/>
  <c r="G40" i="12"/>
  <c r="G30" i="12"/>
  <c r="G19" i="12"/>
  <c r="G44" i="12"/>
  <c r="G39" i="12"/>
  <c r="G34" i="12"/>
  <c r="G28" i="12"/>
  <c r="G23" i="12"/>
  <c r="G48" i="12"/>
  <c r="G43" i="12"/>
  <c r="G38" i="12"/>
  <c r="G32" i="12"/>
  <c r="G27" i="12"/>
  <c r="G22" i="12"/>
  <c r="G45" i="12"/>
  <c r="G41" i="12"/>
  <c r="G37" i="12"/>
  <c r="G33" i="12"/>
  <c r="G29" i="12"/>
  <c r="G25" i="12"/>
  <c r="G21" i="12"/>
  <c r="H14" i="6"/>
  <c r="G12" i="11" l="1"/>
  <c r="G46" i="11" s="1"/>
  <c r="G10" i="10"/>
  <c r="J13" i="9"/>
  <c r="G13" i="9"/>
  <c r="H45" i="9" s="1"/>
  <c r="G14" i="8"/>
  <c r="G12" i="4"/>
  <c r="G40" i="4" s="1"/>
  <c r="H40" i="4" s="1"/>
  <c r="H20" i="6"/>
  <c r="H14" i="7"/>
  <c r="H37" i="7" s="1"/>
  <c r="I14" i="7"/>
  <c r="I20" i="7" s="1"/>
  <c r="G13" i="5"/>
  <c r="G31" i="5" s="1"/>
  <c r="G12" i="1"/>
  <c r="G45" i="1" s="1"/>
  <c r="H29" i="6"/>
  <c r="H28" i="6"/>
  <c r="H18" i="6"/>
  <c r="H30" i="6"/>
  <c r="H33" i="6"/>
  <c r="H31" i="6"/>
  <c r="H47" i="6"/>
  <c r="H36" i="6"/>
  <c r="H46" i="6"/>
  <c r="H38" i="6"/>
  <c r="H26" i="6"/>
  <c r="H44" i="6"/>
  <c r="H27" i="6"/>
  <c r="H41" i="6"/>
  <c r="H21" i="6"/>
  <c r="H19" i="6"/>
  <c r="H35" i="6"/>
  <c r="H40" i="6"/>
  <c r="H45" i="6"/>
  <c r="H37" i="6"/>
  <c r="H22" i="6"/>
  <c r="H43" i="6"/>
  <c r="H32" i="6"/>
  <c r="H25" i="6"/>
  <c r="H23" i="6"/>
  <c r="H39" i="6"/>
  <c r="H24" i="6"/>
  <c r="H48" i="6"/>
  <c r="H42" i="6"/>
  <c r="H34" i="6"/>
  <c r="H37" i="9"/>
  <c r="H21" i="9"/>
  <c r="G44" i="11" l="1"/>
  <c r="I31" i="7"/>
  <c r="G37" i="1"/>
  <c r="G20" i="1"/>
  <c r="G22" i="5"/>
  <c r="G37" i="5"/>
  <c r="G45" i="5"/>
  <c r="G35" i="4"/>
  <c r="H35" i="4" s="1"/>
  <c r="G32" i="4"/>
  <c r="H32" i="4" s="1"/>
  <c r="G33" i="4"/>
  <c r="H33" i="4" s="1"/>
  <c r="G17" i="4"/>
  <c r="H17" i="4" s="1"/>
  <c r="G46" i="5"/>
  <c r="G43" i="11"/>
  <c r="G35" i="11"/>
  <c r="G18" i="11"/>
  <c r="G17" i="10"/>
  <c r="G21" i="10"/>
  <c r="G25" i="10"/>
  <c r="G29" i="10"/>
  <c r="G33" i="10"/>
  <c r="G37" i="10"/>
  <c r="G41" i="10"/>
  <c r="G15" i="10"/>
  <c r="G18" i="10"/>
  <c r="G22" i="10"/>
  <c r="G26" i="10"/>
  <c r="G30" i="10"/>
  <c r="G34" i="10"/>
  <c r="G38" i="10"/>
  <c r="G14" i="10"/>
  <c r="G23" i="10"/>
  <c r="G35" i="10"/>
  <c r="G43" i="10"/>
  <c r="G20" i="10"/>
  <c r="G24" i="10"/>
  <c r="G32" i="10"/>
  <c r="G40" i="10"/>
  <c r="G42" i="10"/>
  <c r="G19" i="10"/>
  <c r="G27" i="10"/>
  <c r="G31" i="10"/>
  <c r="G39" i="10"/>
  <c r="G16" i="10"/>
  <c r="G28" i="10"/>
  <c r="G36" i="10"/>
  <c r="G44" i="10"/>
  <c r="G22" i="8"/>
  <c r="G26" i="8"/>
  <c r="G30" i="8"/>
  <c r="G34" i="8"/>
  <c r="G38" i="8"/>
  <c r="G42" i="8"/>
  <c r="G46" i="8"/>
  <c r="G18" i="8"/>
  <c r="G23" i="8"/>
  <c r="G27" i="8"/>
  <c r="G31" i="8"/>
  <c r="G35" i="8"/>
  <c r="G39" i="8"/>
  <c r="G43" i="8"/>
  <c r="G47" i="8"/>
  <c r="G20" i="8"/>
  <c r="G24" i="8"/>
  <c r="G28" i="8"/>
  <c r="G32" i="8"/>
  <c r="G40" i="8"/>
  <c r="G48" i="8"/>
  <c r="G25" i="8"/>
  <c r="G29" i="8"/>
  <c r="G33" i="8"/>
  <c r="G37" i="8"/>
  <c r="G41" i="8"/>
  <c r="G45" i="8"/>
  <c r="G19" i="8"/>
  <c r="G44" i="8"/>
  <c r="G36" i="8"/>
  <c r="G21" i="8"/>
  <c r="G20" i="5"/>
  <c r="G32" i="5"/>
  <c r="G28" i="5"/>
  <c r="G33" i="5"/>
  <c r="G24" i="5"/>
  <c r="G36" i="5"/>
  <c r="G26" i="5"/>
  <c r="G41" i="5"/>
  <c r="G34" i="5"/>
  <c r="G35" i="5"/>
  <c r="G30" i="5"/>
  <c r="G29" i="5"/>
  <c r="G19" i="5"/>
  <c r="G38" i="5"/>
  <c r="G39" i="5"/>
  <c r="G21" i="5"/>
  <c r="G43" i="5"/>
  <c r="G47" i="5"/>
  <c r="G18" i="5"/>
  <c r="G40" i="5"/>
  <c r="G25" i="5"/>
  <c r="G44" i="5"/>
  <c r="G42" i="5"/>
  <c r="G23" i="5"/>
  <c r="G17" i="5"/>
  <c r="G27" i="5"/>
  <c r="G27" i="1"/>
  <c r="G38" i="1"/>
  <c r="G21" i="1"/>
  <c r="G23" i="1"/>
  <c r="G41" i="1"/>
  <c r="G43" i="1"/>
  <c r="G18" i="1"/>
  <c r="G40" i="1"/>
  <c r="G42" i="1"/>
  <c r="G36" i="1"/>
  <c r="G44" i="1"/>
  <c r="G31" i="1"/>
  <c r="G39" i="1"/>
  <c r="G26" i="1"/>
  <c r="G25" i="1"/>
  <c r="G17" i="1"/>
  <c r="G24" i="1"/>
  <c r="G29" i="1"/>
  <c r="G34" i="1"/>
  <c r="G22" i="1"/>
  <c r="G30" i="1"/>
  <c r="G33" i="1"/>
  <c r="G28" i="1"/>
  <c r="G16" i="1"/>
  <c r="G35" i="1"/>
  <c r="G32" i="1"/>
  <c r="G46" i="1"/>
  <c r="G19" i="1"/>
  <c r="H21" i="7"/>
  <c r="H24" i="7"/>
  <c r="G25" i="11"/>
  <c r="G36" i="11"/>
  <c r="G33" i="11"/>
  <c r="G17" i="11"/>
  <c r="G24" i="11"/>
  <c r="G23" i="11"/>
  <c r="G28" i="11"/>
  <c r="G20" i="11"/>
  <c r="G22" i="11"/>
  <c r="G19" i="11"/>
  <c r="G37" i="11"/>
  <c r="G32" i="11"/>
  <c r="G30" i="11"/>
  <c r="G41" i="11"/>
  <c r="G39" i="11"/>
  <c r="G38" i="11"/>
  <c r="G40" i="11"/>
  <c r="G31" i="11"/>
  <c r="G21" i="11"/>
  <c r="G29" i="11"/>
  <c r="G45" i="11"/>
  <c r="G34" i="11"/>
  <c r="G27" i="11"/>
  <c r="G16" i="11"/>
  <c r="G26" i="11"/>
  <c r="G42" i="11"/>
  <c r="G39" i="4"/>
  <c r="H39" i="4" s="1"/>
  <c r="G34" i="4"/>
  <c r="H34" i="4" s="1"/>
  <c r="G25" i="4"/>
  <c r="H25" i="4" s="1"/>
  <c r="G19" i="4"/>
  <c r="H19" i="4" s="1"/>
  <c r="G16" i="4"/>
  <c r="G21" i="4"/>
  <c r="H21" i="4" s="1"/>
  <c r="G23" i="4"/>
  <c r="H23" i="4" s="1"/>
  <c r="G31" i="4"/>
  <c r="H31" i="4" s="1"/>
  <c r="G26" i="4"/>
  <c r="H26" i="4" s="1"/>
  <c r="G28" i="4"/>
  <c r="H28" i="4" s="1"/>
  <c r="G37" i="4"/>
  <c r="H37" i="4" s="1"/>
  <c r="G44" i="4"/>
  <c r="H44" i="4" s="1"/>
  <c r="G30" i="4"/>
  <c r="H30" i="4" s="1"/>
  <c r="G45" i="4"/>
  <c r="H45" i="4" s="1"/>
  <c r="G38" i="4"/>
  <c r="H38" i="4" s="1"/>
  <c r="G24" i="4"/>
  <c r="H24" i="4" s="1"/>
  <c r="G29" i="4"/>
  <c r="H29" i="4" s="1"/>
  <c r="G36" i="4"/>
  <c r="H36" i="4" s="1"/>
  <c r="G22" i="4"/>
  <c r="H22" i="4" s="1"/>
  <c r="G27" i="4"/>
  <c r="H27" i="4" s="1"/>
  <c r="G43" i="4"/>
  <c r="H43" i="4" s="1"/>
  <c r="G41" i="4"/>
  <c r="H41" i="4" s="1"/>
  <c r="G18" i="4"/>
  <c r="H18" i="4" s="1"/>
  <c r="G46" i="4"/>
  <c r="H46" i="4" s="1"/>
  <c r="G42" i="4"/>
  <c r="H42" i="4" s="1"/>
  <c r="G20" i="4"/>
  <c r="H20" i="4" s="1"/>
  <c r="H41" i="7"/>
  <c r="I24" i="7"/>
  <c r="I19" i="7"/>
  <c r="I18" i="7"/>
  <c r="I35" i="7"/>
  <c r="I36" i="7"/>
  <c r="I37" i="7"/>
  <c r="J37" i="7" s="1"/>
  <c r="I45" i="7"/>
  <c r="I41" i="7"/>
  <c r="I46" i="7"/>
  <c r="I44" i="7"/>
  <c r="I42" i="7"/>
  <c r="I38" i="7"/>
  <c r="I39" i="7"/>
  <c r="I28" i="7"/>
  <c r="I27" i="7"/>
  <c r="I26" i="7"/>
  <c r="I21" i="7"/>
  <c r="I48" i="7"/>
  <c r="I34" i="7"/>
  <c r="I30" i="7"/>
  <c r="I32" i="7"/>
  <c r="I36" i="9"/>
  <c r="H41" i="9"/>
  <c r="H26" i="9"/>
  <c r="H23" i="9"/>
  <c r="H27" i="9"/>
  <c r="H22" i="9"/>
  <c r="I22" i="9"/>
  <c r="I30" i="9"/>
  <c r="I41" i="9"/>
  <c r="I34" i="9"/>
  <c r="I18" i="9"/>
  <c r="I43" i="9"/>
  <c r="I26" i="9"/>
  <c r="I38" i="9"/>
  <c r="I44" i="9"/>
  <c r="I20" i="9"/>
  <c r="I17" i="9"/>
  <c r="I19" i="9"/>
  <c r="I28" i="9"/>
  <c r="H31" i="9"/>
  <c r="H33" i="9"/>
  <c r="H34" i="9"/>
  <c r="H20" i="9"/>
  <c r="H35" i="9"/>
  <c r="H44" i="9"/>
  <c r="H24" i="9"/>
  <c r="H39" i="9"/>
  <c r="H36" i="9"/>
  <c r="H42" i="9"/>
  <c r="H32" i="9"/>
  <c r="H43" i="9"/>
  <c r="H38" i="9"/>
  <c r="H40" i="9"/>
  <c r="H18" i="9"/>
  <c r="H29" i="9"/>
  <c r="H19" i="9"/>
  <c r="H17" i="9"/>
  <c r="H30" i="9"/>
  <c r="H28" i="9"/>
  <c r="J28" i="9" s="1"/>
  <c r="H25" i="9"/>
  <c r="I21" i="9"/>
  <c r="J21" i="9" s="1"/>
  <c r="I23" i="9"/>
  <c r="I32" i="9"/>
  <c r="I25" i="9"/>
  <c r="I29" i="9"/>
  <c r="I35" i="9"/>
  <c r="I45" i="9"/>
  <c r="J45" i="9" s="1"/>
  <c r="I33" i="9"/>
  <c r="I39" i="9"/>
  <c r="I27" i="9"/>
  <c r="I24" i="9"/>
  <c r="I40" i="9"/>
  <c r="I42" i="9"/>
  <c r="I31" i="9"/>
  <c r="I37" i="9"/>
  <c r="J37" i="9" s="1"/>
  <c r="I43" i="7"/>
  <c r="I22" i="7"/>
  <c r="H35" i="7"/>
  <c r="I40" i="7"/>
  <c r="I23" i="7"/>
  <c r="I47" i="7"/>
  <c r="I29" i="7"/>
  <c r="I25" i="7"/>
  <c r="I33" i="7"/>
  <c r="H44" i="7"/>
  <c r="H36" i="7"/>
  <c r="H32" i="7"/>
  <c r="H47" i="7"/>
  <c r="H18" i="7"/>
  <c r="H33" i="7"/>
  <c r="H42" i="7"/>
  <c r="H43" i="7"/>
  <c r="H20" i="7"/>
  <c r="J20" i="7" s="1"/>
  <c r="H29" i="7"/>
  <c r="H27" i="7"/>
  <c r="H40" i="7"/>
  <c r="H28" i="7"/>
  <c r="J28" i="7" s="1"/>
  <c r="H22" i="7"/>
  <c r="H46" i="7"/>
  <c r="H26" i="7"/>
  <c r="H38" i="7"/>
  <c r="H25" i="7"/>
  <c r="H48" i="7"/>
  <c r="H34" i="7"/>
  <c r="H45" i="7"/>
  <c r="H30" i="7"/>
  <c r="H39" i="7"/>
  <c r="H19" i="7"/>
  <c r="H23" i="7"/>
  <c r="H31" i="7"/>
  <c r="J44" i="7" l="1"/>
  <c r="J29" i="7"/>
  <c r="J31" i="7"/>
  <c r="J22" i="7"/>
  <c r="J31" i="9"/>
  <c r="J35" i="9"/>
  <c r="J23" i="9"/>
  <c r="J36" i="7"/>
  <c r="J33" i="7"/>
  <c r="J25" i="7"/>
  <c r="J35" i="7"/>
  <c r="J21" i="7"/>
  <c r="J23" i="7"/>
  <c r="J45" i="7"/>
  <c r="J38" i="7"/>
  <c r="J26" i="7"/>
  <c r="J41" i="7"/>
  <c r="J30" i="7"/>
  <c r="J24" i="7"/>
  <c r="J19" i="7"/>
  <c r="J40" i="7"/>
  <c r="J18" i="7"/>
  <c r="J39" i="7"/>
  <c r="J48" i="7"/>
  <c r="J46" i="7"/>
  <c r="J42" i="7"/>
  <c r="J32" i="7"/>
  <c r="J34" i="7"/>
  <c r="J43" i="7"/>
  <c r="J27" i="7"/>
  <c r="J27" i="9"/>
  <c r="J41" i="9"/>
  <c r="J39" i="9"/>
  <c r="J36" i="9"/>
  <c r="J34" i="9"/>
  <c r="J22" i="9"/>
  <c r="J33" i="9"/>
  <c r="J26" i="9"/>
  <c r="J17" i="9"/>
  <c r="J38" i="9"/>
  <c r="J30" i="9"/>
  <c r="J18" i="9"/>
  <c r="J43" i="9"/>
  <c r="J20" i="9"/>
  <c r="J19" i="9"/>
  <c r="J24" i="9"/>
  <c r="J32" i="9"/>
  <c r="J25" i="9"/>
  <c r="J42" i="9"/>
  <c r="J44" i="9"/>
  <c r="J29" i="9"/>
  <c r="J40" i="9"/>
  <c r="J47" i="7"/>
</calcChain>
</file>

<file path=xl/sharedStrings.xml><?xml version="1.0" encoding="utf-8"?>
<sst xmlns="http://schemas.openxmlformats.org/spreadsheetml/2006/main" count="153" uniqueCount="45">
  <si>
    <t>Dilution Factor</t>
  </si>
  <si>
    <t>Sample ID</t>
  </si>
  <si>
    <t>L-MALIC ACID DETERMINATION</t>
  </si>
  <si>
    <t xml:space="preserve">   Blank Absorbance Values</t>
  </si>
  <si>
    <t xml:space="preserve">  Sample Absorbance Values</t>
  </si>
  <si>
    <t>L-Malic Acid Conc (g/L)</t>
  </si>
  <si>
    <t>Ammonia Conc (mg/L)</t>
  </si>
  <si>
    <t>PRIMARY AMINO NITROGEN DETERMINATION</t>
  </si>
  <si>
    <t>Acetic Acid Conc (g/L)</t>
  </si>
  <si>
    <t>ACETIC ACID DETERMINATION</t>
  </si>
  <si>
    <t>D-GLUCOSE &amp; D-FRUCTOSE DETERMINATION</t>
  </si>
  <si>
    <t>Glucose Conc (g/L)</t>
  </si>
  <si>
    <t>Fructose Conc (g/L)</t>
  </si>
  <si>
    <t>PAN  Conc (mg/L)</t>
  </si>
  <si>
    <t>Ammonia Nitrogen Conc (mg/L)</t>
  </si>
  <si>
    <t>Standard</t>
  </si>
  <si>
    <t>D-GLUCONIC ACID DETERMINATION</t>
  </si>
  <si>
    <t>D-Gluconic Acid Conc (g/L)</t>
  </si>
  <si>
    <t>SUCROSE / D-GLUCOSE / D-FRUCTOSE DETERMINATION</t>
  </si>
  <si>
    <t>S/G/F value 1 (g/L)</t>
  </si>
  <si>
    <t>S/G/F value 2 (g/L)</t>
  </si>
  <si>
    <t>L-LACTIC ACID DETERMINATION</t>
  </si>
  <si>
    <r>
      <t>A</t>
    </r>
    <r>
      <rPr>
        <b/>
        <vertAlign val="subscript"/>
        <sz val="11"/>
        <color indexed="20"/>
        <rFont val="Arial"/>
        <family val="2"/>
      </rPr>
      <t>1</t>
    </r>
  </si>
  <si>
    <r>
      <t>A</t>
    </r>
    <r>
      <rPr>
        <b/>
        <vertAlign val="subscript"/>
        <sz val="11"/>
        <color indexed="20"/>
        <rFont val="Arial"/>
        <family val="2"/>
      </rPr>
      <t>2</t>
    </r>
  </si>
  <si>
    <r>
      <t>A</t>
    </r>
    <r>
      <rPr>
        <b/>
        <vertAlign val="subscript"/>
        <sz val="11"/>
        <color indexed="20"/>
        <rFont val="Arial"/>
        <family val="2"/>
      </rPr>
      <t>N</t>
    </r>
  </si>
  <si>
    <t>L-Lactic Acid Conc (g/L)</t>
  </si>
  <si>
    <r>
      <t>A</t>
    </r>
    <r>
      <rPr>
        <b/>
        <vertAlign val="subscript"/>
        <sz val="11"/>
        <color indexed="20"/>
        <rFont val="Arial"/>
        <family val="2"/>
      </rPr>
      <t>3</t>
    </r>
  </si>
  <si>
    <r>
      <t>A</t>
    </r>
    <r>
      <rPr>
        <b/>
        <vertAlign val="subscript"/>
        <sz val="11"/>
        <color indexed="20"/>
        <rFont val="Arial"/>
        <family val="2"/>
      </rPr>
      <t>GLUC</t>
    </r>
  </si>
  <si>
    <r>
      <t>A</t>
    </r>
    <r>
      <rPr>
        <b/>
        <vertAlign val="subscript"/>
        <sz val="11"/>
        <color indexed="20"/>
        <rFont val="Arial"/>
        <family val="2"/>
      </rPr>
      <t>FRUC</t>
    </r>
  </si>
  <si>
    <t>Gluc + Fruct Conc (g/L)</t>
  </si>
  <si>
    <r>
      <t>A</t>
    </r>
    <r>
      <rPr>
        <b/>
        <vertAlign val="subscript"/>
        <sz val="11"/>
        <color indexed="20"/>
        <rFont val="Arial"/>
        <family val="2"/>
      </rPr>
      <t>BLANK1</t>
    </r>
  </si>
  <si>
    <r>
      <t>A</t>
    </r>
    <r>
      <rPr>
        <b/>
        <vertAlign val="subscript"/>
        <sz val="11"/>
        <color indexed="20"/>
        <rFont val="Arial"/>
        <family val="2"/>
      </rPr>
      <t>BLANK2</t>
    </r>
  </si>
  <si>
    <t>Sucrose   +   Glucose   +   Fructose (g/L)</t>
  </si>
  <si>
    <t xml:space="preserve">   CITRIC ACID DETERMINATION</t>
  </si>
  <si>
    <t>Citric Acid Conc (mg/L)</t>
  </si>
  <si>
    <t>Date:</t>
  </si>
  <si>
    <t xml:space="preserve"> AMMONIA DETERMINATION</t>
  </si>
  <si>
    <t>D-GLUCOSE &amp; D-FRUCTOSE DETERMINATION (COMBINED)</t>
  </si>
  <si>
    <t>D-Glucose + D-Fructose (g/L)</t>
  </si>
  <si>
    <t>.</t>
  </si>
  <si>
    <t>Conc (mg/L)</t>
  </si>
  <si>
    <t>mg/L</t>
  </si>
  <si>
    <t xml:space="preserve">   Standard Absorbance Values</t>
  </si>
  <si>
    <t xml:space="preserve">   Standard Concentration</t>
  </si>
  <si>
    <t>FREE SULFUR DIOXIDE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</si>
</sst>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m/d/yy"/>
    <numFmt numFmtId="166" formatCode="0.0"/>
    <numFmt numFmtId="167" formatCode="#,##0.000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sz val="10"/>
      <color indexed="63"/>
      <name val="Arial"/>
      <family val="2"/>
    </font>
    <font>
      <sz val="10"/>
      <color indexed="54"/>
      <name val="Arial"/>
      <family val="2"/>
    </font>
    <font>
      <b/>
      <sz val="11"/>
      <name val="Arial"/>
      <family val="2"/>
    </font>
    <font>
      <b/>
      <vertAlign val="subscript"/>
      <sz val="11"/>
      <color indexed="20"/>
      <name val="Arial"/>
      <family val="2"/>
    </font>
    <font>
      <sz val="11"/>
      <color theme="0"/>
      <name val="Calibri"/>
      <family val="2"/>
      <scheme val="minor"/>
    </font>
    <font>
      <b/>
      <sz val="11"/>
      <color rgb="FF9D053B"/>
      <name val="Arial"/>
      <family val="2"/>
    </font>
    <font>
      <sz val="10"/>
      <color rgb="FF9D053B"/>
      <name val="Arial"/>
      <family val="2"/>
    </font>
    <font>
      <b/>
      <sz val="10"/>
      <color rgb="FF9D053B"/>
      <name val="Arial"/>
      <family val="2"/>
    </font>
    <font>
      <b/>
      <sz val="13"/>
      <color rgb="FF5F5F5F"/>
      <name val="Arial"/>
      <family val="2"/>
    </font>
    <font>
      <sz val="11"/>
      <color rgb="FF9D053B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2"/>
      <color rgb="FF5F5F5F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5F5FA"/>
        <bgColor indexed="64"/>
      </patternFill>
    </fill>
    <fill>
      <patternFill patternType="solid">
        <fgColor rgb="FFF5F5FA"/>
        <bgColor rgb="FFF5F5FA"/>
      </patternFill>
    </fill>
    <fill>
      <patternFill patternType="solid">
        <fgColor theme="0"/>
        <bgColor indexed="64"/>
      </patternFill>
    </fill>
    <fill>
      <patternFill patternType="solid">
        <fgColor rgb="FFF5F5FA"/>
        <bgColor rgb="FFFFF3F7"/>
      </patternFill>
    </fill>
    <fill>
      <patternFill patternType="solid">
        <fgColor rgb="FFEBEBF5"/>
        <bgColor indexed="64"/>
      </patternFill>
    </fill>
    <fill>
      <gradientFill degree="135">
        <stop position="0">
          <color rgb="FFF5F5FA"/>
        </stop>
        <stop position="0.5">
          <color rgb="FF9D053B"/>
        </stop>
        <stop position="1">
          <color rgb="FFF5F5FA"/>
        </stop>
      </gradientFill>
    </fill>
  </fills>
  <borders count="28">
    <border>
      <left/>
      <right/>
      <top/>
      <bottom/>
      <diagonal/>
    </border>
    <border>
      <left/>
      <right style="thin">
        <color rgb="FF990033"/>
      </right>
      <top/>
      <bottom/>
      <diagonal/>
    </border>
    <border>
      <left style="medium">
        <color rgb="FF9D053B"/>
      </left>
      <right style="thin">
        <color rgb="FF5F5F5F"/>
      </right>
      <top style="thin">
        <color rgb="FF5F5F5F"/>
      </top>
      <bottom style="thin">
        <color rgb="FF5F5F5F"/>
      </bottom>
      <diagonal/>
    </border>
    <border>
      <left style="thin">
        <color rgb="FF5F5F5F"/>
      </left>
      <right style="thin">
        <color rgb="FF5F5F5F"/>
      </right>
      <top style="thin">
        <color rgb="FF5F5F5F"/>
      </top>
      <bottom style="thin">
        <color rgb="FF5F5F5F"/>
      </bottom>
      <diagonal/>
    </border>
    <border>
      <left style="thin">
        <color rgb="FF5F5F5F"/>
      </left>
      <right style="medium">
        <color rgb="FF9D053B"/>
      </right>
      <top style="thin">
        <color rgb="FF5F5F5F"/>
      </top>
      <bottom style="thin">
        <color rgb="FF5F5F5F"/>
      </bottom>
      <diagonal/>
    </border>
    <border>
      <left style="medium">
        <color rgb="FF9D053B"/>
      </left>
      <right style="thin">
        <color rgb="FF5F5F5F"/>
      </right>
      <top style="thin">
        <color rgb="FF5F5F5F"/>
      </top>
      <bottom style="medium">
        <color rgb="FF9D053B"/>
      </bottom>
      <diagonal/>
    </border>
    <border>
      <left style="thin">
        <color rgb="FF5F5F5F"/>
      </left>
      <right style="thin">
        <color rgb="FF5F5F5F"/>
      </right>
      <top style="thin">
        <color rgb="FF5F5F5F"/>
      </top>
      <bottom style="medium">
        <color rgb="FF9D053B"/>
      </bottom>
      <diagonal/>
    </border>
    <border>
      <left style="thin">
        <color rgb="FF5F5F5F"/>
      </left>
      <right style="medium">
        <color rgb="FF9D053B"/>
      </right>
      <top style="thin">
        <color rgb="FF5F5F5F"/>
      </top>
      <bottom style="medium">
        <color rgb="FF9D053B"/>
      </bottom>
      <diagonal/>
    </border>
    <border>
      <left style="medium">
        <color rgb="FF9D053B"/>
      </left>
      <right style="thin">
        <color rgb="FF5F5F5F"/>
      </right>
      <top style="medium">
        <color rgb="FF9D053B"/>
      </top>
      <bottom style="thin">
        <color rgb="FF5F5F5F"/>
      </bottom>
      <diagonal/>
    </border>
    <border>
      <left style="thin">
        <color rgb="FF5F5F5F"/>
      </left>
      <right style="thin">
        <color rgb="FF5F5F5F"/>
      </right>
      <top style="medium">
        <color rgb="FF9D053B"/>
      </top>
      <bottom style="thin">
        <color rgb="FF5F5F5F"/>
      </bottom>
      <diagonal/>
    </border>
    <border>
      <left style="thin">
        <color rgb="FF5F5F5F"/>
      </left>
      <right style="medium">
        <color rgb="FF9D053B"/>
      </right>
      <top style="medium">
        <color rgb="FF9D053B"/>
      </top>
      <bottom style="thin">
        <color rgb="FF5F5F5F"/>
      </bottom>
      <diagonal/>
    </border>
    <border>
      <left style="medium">
        <color rgb="FF9D053B"/>
      </left>
      <right/>
      <top style="medium">
        <color rgb="FF9D053B"/>
      </top>
      <bottom style="thin">
        <color rgb="FF5F5F5F"/>
      </bottom>
      <diagonal/>
    </border>
    <border>
      <left/>
      <right/>
      <top style="medium">
        <color rgb="FF9D053B"/>
      </top>
      <bottom style="thin">
        <color rgb="FF5F5F5F"/>
      </bottom>
      <diagonal/>
    </border>
    <border>
      <left/>
      <right style="thin">
        <color rgb="FF5F5F5F"/>
      </right>
      <top style="medium">
        <color rgb="FF9D053B"/>
      </top>
      <bottom style="thin">
        <color rgb="FF5F5F5F"/>
      </bottom>
      <diagonal/>
    </border>
    <border>
      <left/>
      <right style="medium">
        <color rgb="FF9D053B"/>
      </right>
      <top style="medium">
        <color rgb="FF9D053B"/>
      </top>
      <bottom style="thin">
        <color rgb="FF5F5F5F"/>
      </bottom>
      <diagonal/>
    </border>
    <border>
      <left style="medium">
        <color rgb="FF9D053B"/>
      </left>
      <right style="medium">
        <color rgb="FF9D053B"/>
      </right>
      <top style="medium">
        <color rgb="FF9D053B"/>
      </top>
      <bottom/>
      <diagonal/>
    </border>
    <border>
      <left style="medium">
        <color rgb="FF9D053B"/>
      </left>
      <right style="medium">
        <color rgb="FF9D053B"/>
      </right>
      <top style="thin">
        <color indexed="64"/>
      </top>
      <bottom style="medium">
        <color rgb="FF9D053B"/>
      </bottom>
      <diagonal/>
    </border>
    <border>
      <left style="medium">
        <color rgb="FF9D053B"/>
      </left>
      <right/>
      <top style="medium">
        <color rgb="FF9D053B"/>
      </top>
      <bottom/>
      <diagonal/>
    </border>
    <border>
      <left/>
      <right/>
      <top style="medium">
        <color rgb="FF9D053B"/>
      </top>
      <bottom/>
      <diagonal/>
    </border>
    <border>
      <left/>
      <right style="medium">
        <color rgb="FF9D053B"/>
      </right>
      <top style="medium">
        <color rgb="FF9D053B"/>
      </top>
      <bottom/>
      <diagonal/>
    </border>
    <border>
      <left/>
      <right style="medium">
        <color rgb="FF9D053B"/>
      </right>
      <top style="thin">
        <color rgb="FF5F5F5F"/>
      </top>
      <bottom style="thin">
        <color rgb="FF5F5F5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F5F5F"/>
      </left>
      <right/>
      <top style="thin">
        <color rgb="FF5F5F5F"/>
      </top>
      <bottom style="medium">
        <color rgb="FF9D053B"/>
      </bottom>
      <diagonal/>
    </border>
    <border>
      <left style="thin">
        <color rgb="FF5F5F5F"/>
      </left>
      <right/>
      <top style="thin">
        <color rgb="FF5F5F5F"/>
      </top>
      <bottom style="thin">
        <color rgb="FF5F5F5F"/>
      </bottom>
      <diagonal/>
    </border>
    <border>
      <left style="thin">
        <color rgb="FF5F5F5F"/>
      </left>
      <right style="medium">
        <color rgb="FF9D053B"/>
      </right>
      <top style="thin">
        <color rgb="FF5F5F5F"/>
      </top>
      <bottom/>
      <diagonal/>
    </border>
    <border>
      <left/>
      <right/>
      <top/>
      <bottom style="thin">
        <color rgb="FF5F5F5F"/>
      </bottom>
      <diagonal/>
    </border>
    <border>
      <left style="medium">
        <color rgb="FF9D053B"/>
      </left>
      <right/>
      <top/>
      <bottom style="thin">
        <color rgb="FF5F5F5F"/>
      </bottom>
      <diagonal/>
    </border>
    <border>
      <left style="medium">
        <color rgb="FF9D053B"/>
      </left>
      <right/>
      <top style="thin">
        <color rgb="FF5F5F5F"/>
      </top>
      <bottom style="thin">
        <color rgb="FF5F5F5F"/>
      </bottom>
      <diagonal/>
    </border>
  </borders>
  <cellStyleXfs count="2">
    <xf numFmtId="0" fontId="0" fillId="0" borderId="0"/>
    <xf numFmtId="0" fontId="1" fillId="0" borderId="0"/>
  </cellStyleXfs>
  <cellXfs count="159">
    <xf numFmtId="0" fontId="0" fillId="0" borderId="0" xfId="0"/>
    <xf numFmtId="0" fontId="0" fillId="2" borderId="0" xfId="0" applyFill="1" applyBorder="1" applyAlignment="1">
      <alignment horizontal="center"/>
    </xf>
    <xf numFmtId="164" fontId="0" fillId="2" borderId="0" xfId="0" applyNumberFormat="1" applyFill="1" applyBorder="1" applyAlignment="1">
      <alignment horizontal="center"/>
    </xf>
    <xf numFmtId="2" fontId="0" fillId="2" borderId="0" xfId="0" applyNumberFormat="1" applyFill="1" applyBorder="1" applyAlignment="1">
      <alignment horizontal="center"/>
    </xf>
    <xf numFmtId="0" fontId="0" fillId="2" borderId="0" xfId="0" applyFill="1" applyBorder="1" applyAlignment="1">
      <alignment horizontal="left"/>
    </xf>
    <xf numFmtId="164" fontId="0" fillId="2" borderId="0" xfId="0" applyNumberFormat="1" applyFill="1" applyBorder="1" applyAlignment="1" applyProtection="1">
      <alignment horizontal="center"/>
      <protection locked="0"/>
    </xf>
    <xf numFmtId="0" fontId="0" fillId="2" borderId="0" xfId="0" applyFill="1" applyBorder="1" applyAlignment="1">
      <alignment horizontal="center" vertical="top" wrapText="1"/>
    </xf>
    <xf numFmtId="0" fontId="0" fillId="2" borderId="0" xfId="0" applyFill="1"/>
    <xf numFmtId="0" fontId="0" fillId="2" borderId="0" xfId="0" applyFill="1" applyBorder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2" fontId="0" fillId="2" borderId="0" xfId="0" applyNumberFormat="1" applyFill="1" applyAlignment="1">
      <alignment horizontal="center"/>
    </xf>
    <xf numFmtId="0" fontId="0" fillId="2" borderId="0" xfId="0" applyFill="1" applyAlignment="1">
      <alignment horizontal="left"/>
    </xf>
    <xf numFmtId="164" fontId="0" fillId="2" borderId="0" xfId="0" applyNumberFormat="1" applyFill="1" applyAlignment="1">
      <alignment horizontal="left"/>
    </xf>
    <xf numFmtId="165" fontId="2" fillId="2" borderId="0" xfId="0" applyNumberFormat="1" applyFont="1" applyFill="1" applyAlignment="1">
      <alignment horizontal="center"/>
    </xf>
    <xf numFmtId="0" fontId="4" fillId="2" borderId="0" xfId="0" applyFont="1" applyFill="1" applyBorder="1"/>
    <xf numFmtId="0" fontId="4" fillId="2" borderId="0" xfId="0" applyFont="1" applyFill="1"/>
    <xf numFmtId="0" fontId="5" fillId="2" borderId="0" xfId="0" applyFont="1" applyFill="1"/>
    <xf numFmtId="0" fontId="0" fillId="2" borderId="0" xfId="0" applyFill="1" applyAlignment="1"/>
    <xf numFmtId="164" fontId="6" fillId="2" borderId="0" xfId="0" applyNumberFormat="1" applyFont="1" applyFill="1" applyBorder="1" applyAlignment="1">
      <alignment horizontal="center"/>
    </xf>
    <xf numFmtId="167" fontId="0" fillId="2" borderId="0" xfId="0" applyNumberFormat="1" applyFill="1" applyBorder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Protection="1"/>
    <xf numFmtId="0" fontId="0" fillId="2" borderId="0" xfId="0" applyFill="1" applyBorder="1" applyProtection="1"/>
    <xf numFmtId="0" fontId="4" fillId="2" borderId="0" xfId="0" applyFont="1" applyFill="1" applyBorder="1" applyProtection="1"/>
    <xf numFmtId="0" fontId="4" fillId="2" borderId="0" xfId="0" applyFont="1" applyFill="1" applyProtection="1"/>
    <xf numFmtId="0" fontId="0" fillId="2" borderId="0" xfId="0" applyFill="1" applyBorder="1" applyAlignment="1" applyProtection="1">
      <alignment horizontal="left"/>
    </xf>
    <xf numFmtId="0" fontId="0" fillId="2" borderId="1" xfId="0" applyFill="1" applyBorder="1" applyProtection="1"/>
    <xf numFmtId="0" fontId="0" fillId="2" borderId="0" xfId="0" applyFill="1" applyBorder="1" applyAlignment="1" applyProtection="1">
      <alignment horizontal="center"/>
    </xf>
    <xf numFmtId="164" fontId="0" fillId="2" borderId="0" xfId="0" applyNumberFormat="1" applyFill="1" applyBorder="1" applyAlignment="1" applyProtection="1">
      <alignment horizontal="center"/>
    </xf>
    <xf numFmtId="2" fontId="0" fillId="2" borderId="0" xfId="0" applyNumberFormat="1" applyFill="1" applyBorder="1" applyAlignment="1" applyProtection="1">
      <alignment horizontal="center"/>
    </xf>
    <xf numFmtId="0" fontId="0" fillId="2" borderId="0" xfId="0" applyFill="1" applyAlignment="1" applyProtection="1">
      <alignment horizontal="center"/>
    </xf>
    <xf numFmtId="164" fontId="0" fillId="2" borderId="0" xfId="0" applyNumberFormat="1" applyFill="1" applyAlignment="1" applyProtection="1">
      <alignment horizontal="center"/>
    </xf>
    <xf numFmtId="2" fontId="0" fillId="2" borderId="0" xfId="0" applyNumberFormat="1" applyFill="1" applyAlignment="1" applyProtection="1">
      <alignment horizontal="center"/>
    </xf>
    <xf numFmtId="0" fontId="0" fillId="2" borderId="0" xfId="0" applyFill="1" applyAlignment="1" applyProtection="1">
      <alignment horizontal="left"/>
    </xf>
    <xf numFmtId="164" fontId="0" fillId="2" borderId="0" xfId="0" applyNumberFormat="1" applyFill="1" applyAlignment="1" applyProtection="1">
      <alignment horizontal="left"/>
    </xf>
    <xf numFmtId="165" fontId="2" fillId="2" borderId="0" xfId="0" applyNumberFormat="1" applyFont="1" applyFill="1" applyAlignment="1" applyProtection="1">
      <alignment horizontal="center"/>
    </xf>
    <xf numFmtId="0" fontId="9" fillId="2" borderId="2" xfId="0" applyFont="1" applyFill="1" applyBorder="1" applyAlignment="1">
      <alignment horizontal="center"/>
    </xf>
    <xf numFmtId="164" fontId="9" fillId="2" borderId="3" xfId="0" applyNumberFormat="1" applyFont="1" applyFill="1" applyBorder="1" applyAlignment="1">
      <alignment horizontal="center"/>
    </xf>
    <xf numFmtId="164" fontId="9" fillId="2" borderId="4" xfId="0" applyNumberFormat="1" applyFont="1" applyFill="1" applyBorder="1" applyAlignment="1">
      <alignment horizontal="center"/>
    </xf>
    <xf numFmtId="0" fontId="10" fillId="3" borderId="5" xfId="0" applyFont="1" applyFill="1" applyBorder="1" applyAlignment="1" applyProtection="1">
      <alignment horizontal="center"/>
      <protection locked="0"/>
    </xf>
    <xf numFmtId="164" fontId="10" fillId="3" borderId="6" xfId="0" applyNumberFormat="1" applyFont="1" applyFill="1" applyBorder="1" applyAlignment="1" applyProtection="1">
      <alignment horizontal="center"/>
      <protection locked="0"/>
    </xf>
    <xf numFmtId="164" fontId="10" fillId="0" borderId="6" xfId="0" applyNumberFormat="1" applyFont="1" applyBorder="1" applyAlignment="1">
      <alignment horizontal="center"/>
    </xf>
    <xf numFmtId="164" fontId="10" fillId="0" borderId="7" xfId="0" applyNumberFormat="1" applyFont="1" applyBorder="1" applyAlignment="1">
      <alignment horizont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164" fontId="9" fillId="2" borderId="3" xfId="0" applyNumberFormat="1" applyFont="1" applyFill="1" applyBorder="1" applyAlignment="1">
      <alignment horizontal="center" vertical="center" wrapText="1"/>
    </xf>
    <xf numFmtId="2" fontId="11" fillId="2" borderId="3" xfId="0" applyNumberFormat="1" applyFont="1" applyFill="1" applyBorder="1" applyAlignment="1" applyProtection="1">
      <alignment horizontal="center" vertical="center" wrapText="1"/>
    </xf>
    <xf numFmtId="2" fontId="11" fillId="2" borderId="4" xfId="0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 applyProtection="1">
      <alignment horizontal="center" vertical="center"/>
      <protection locked="0"/>
    </xf>
    <xf numFmtId="0" fontId="10" fillId="3" borderId="3" xfId="0" applyFont="1" applyFill="1" applyBorder="1" applyAlignment="1" applyProtection="1">
      <alignment horizontal="center" vertical="center"/>
      <protection locked="0"/>
    </xf>
    <xf numFmtId="164" fontId="10" fillId="3" borderId="3" xfId="0" applyNumberFormat="1" applyFont="1" applyFill="1" applyBorder="1" applyAlignment="1" applyProtection="1">
      <alignment horizontal="center" vertical="center"/>
      <protection locked="0"/>
    </xf>
    <xf numFmtId="0" fontId="10" fillId="3" borderId="5" xfId="0" applyFont="1" applyFill="1" applyBorder="1" applyAlignment="1" applyProtection="1">
      <alignment horizontal="center" vertical="center"/>
      <protection locked="0"/>
    </xf>
    <xf numFmtId="0" fontId="10" fillId="3" borderId="6" xfId="0" applyFont="1" applyFill="1" applyBorder="1" applyAlignment="1" applyProtection="1">
      <alignment horizontal="center" vertical="center"/>
      <protection locked="0"/>
    </xf>
    <xf numFmtId="164" fontId="10" fillId="3" borderId="6" xfId="0" applyNumberFormat="1" applyFont="1" applyFill="1" applyBorder="1" applyAlignment="1" applyProtection="1">
      <alignment horizontal="center" vertical="center"/>
      <protection locked="0"/>
    </xf>
    <xf numFmtId="164" fontId="10" fillId="2" borderId="7" xfId="0" applyNumberFormat="1" applyFont="1" applyFill="1" applyBorder="1" applyAlignment="1" applyProtection="1">
      <alignment horizontal="center"/>
    </xf>
    <xf numFmtId="0" fontId="12" fillId="2" borderId="0" xfId="0" applyFont="1" applyFill="1" applyBorder="1" applyProtection="1"/>
    <xf numFmtId="0" fontId="9" fillId="2" borderId="2" xfId="0" applyFont="1" applyFill="1" applyBorder="1" applyAlignment="1" applyProtection="1">
      <alignment horizontal="center"/>
    </xf>
    <xf numFmtId="164" fontId="9" fillId="2" borderId="3" xfId="0" applyNumberFormat="1" applyFont="1" applyFill="1" applyBorder="1" applyAlignment="1" applyProtection="1">
      <alignment horizontal="center"/>
    </xf>
    <xf numFmtId="164" fontId="9" fillId="2" borderId="4" xfId="0" applyNumberFormat="1" applyFont="1" applyFill="1" applyBorder="1" applyAlignment="1" applyProtection="1">
      <alignment horizontal="center"/>
    </xf>
    <xf numFmtId="0" fontId="13" fillId="4" borderId="5" xfId="0" applyFont="1" applyFill="1" applyBorder="1" applyAlignment="1" applyProtection="1">
      <alignment horizontal="center"/>
      <protection locked="0"/>
    </xf>
    <xf numFmtId="164" fontId="13" fillId="4" borderId="6" xfId="0" applyNumberFormat="1" applyFont="1" applyFill="1" applyBorder="1" applyAlignment="1" applyProtection="1">
      <alignment horizontal="center"/>
      <protection locked="0"/>
    </xf>
    <xf numFmtId="164" fontId="13" fillId="2" borderId="7" xfId="0" applyNumberFormat="1" applyFont="1" applyFill="1" applyBorder="1" applyAlignment="1" applyProtection="1">
      <alignment horizontal="center"/>
    </xf>
    <xf numFmtId="0" fontId="11" fillId="2" borderId="2" xfId="0" applyFont="1" applyFill="1" applyBorder="1" applyAlignment="1" applyProtection="1">
      <alignment horizontal="center" vertical="center" wrapText="1"/>
    </xf>
    <xf numFmtId="0" fontId="11" fillId="2" borderId="3" xfId="0" applyFont="1" applyFill="1" applyBorder="1" applyAlignment="1" applyProtection="1">
      <alignment horizontal="center" vertical="center" wrapText="1"/>
    </xf>
    <xf numFmtId="164" fontId="9" fillId="2" borderId="3" xfId="0" applyNumberFormat="1" applyFont="1" applyFill="1" applyBorder="1" applyAlignment="1" applyProtection="1">
      <alignment horizontal="center" vertical="center" wrapText="1"/>
    </xf>
    <xf numFmtId="2" fontId="11" fillId="5" borderId="4" xfId="0" applyNumberFormat="1" applyFont="1" applyFill="1" applyBorder="1" applyAlignment="1" applyProtection="1">
      <alignment horizontal="center" vertical="center" wrapText="1"/>
    </xf>
    <xf numFmtId="0" fontId="11" fillId="6" borderId="2" xfId="0" applyFont="1" applyFill="1" applyBorder="1" applyAlignment="1" applyProtection="1">
      <alignment horizontal="center"/>
      <protection locked="0"/>
    </xf>
    <xf numFmtId="0" fontId="13" fillId="6" borderId="3" xfId="0" applyFont="1" applyFill="1" applyBorder="1" applyAlignment="1" applyProtection="1">
      <alignment horizontal="center"/>
      <protection locked="0"/>
    </xf>
    <xf numFmtId="164" fontId="13" fillId="6" borderId="3" xfId="0" applyNumberFormat="1" applyFont="1" applyFill="1" applyBorder="1" applyAlignment="1" applyProtection="1">
      <alignment horizontal="center"/>
      <protection locked="0"/>
    </xf>
    <xf numFmtId="0" fontId="13" fillId="6" borderId="2" xfId="0" applyFont="1" applyFill="1" applyBorder="1" applyAlignment="1" applyProtection="1">
      <alignment horizontal="center"/>
      <protection locked="0"/>
    </xf>
    <xf numFmtId="0" fontId="13" fillId="6" borderId="5" xfId="0" applyFont="1" applyFill="1" applyBorder="1" applyAlignment="1" applyProtection="1">
      <alignment horizontal="center"/>
      <protection locked="0"/>
    </xf>
    <xf numFmtId="0" fontId="13" fillId="6" borderId="6" xfId="0" applyFont="1" applyFill="1" applyBorder="1" applyAlignment="1" applyProtection="1">
      <alignment horizontal="center"/>
      <protection locked="0"/>
    </xf>
    <xf numFmtId="164" fontId="13" fillId="6" borderId="6" xfId="0" applyNumberFormat="1" applyFont="1" applyFill="1" applyBorder="1" applyAlignment="1" applyProtection="1">
      <alignment horizontal="center"/>
      <protection locked="0"/>
    </xf>
    <xf numFmtId="0" fontId="9" fillId="2" borderId="2" xfId="0" applyFont="1" applyFill="1" applyBorder="1" applyAlignment="1">
      <alignment horizontal="center" vertical="center"/>
    </xf>
    <xf numFmtId="164" fontId="9" fillId="2" borderId="3" xfId="0" applyNumberFormat="1" applyFont="1" applyFill="1" applyBorder="1" applyAlignment="1">
      <alignment horizontal="center" vertical="center"/>
    </xf>
    <xf numFmtId="164" fontId="9" fillId="2" borderId="4" xfId="0" applyNumberFormat="1" applyFont="1" applyFill="1" applyBorder="1" applyAlignment="1">
      <alignment horizontal="center" vertical="center"/>
    </xf>
    <xf numFmtId="164" fontId="10" fillId="0" borderId="6" xfId="0" applyNumberFormat="1" applyFont="1" applyBorder="1" applyAlignment="1">
      <alignment horizontal="center" vertical="center"/>
    </xf>
    <xf numFmtId="164" fontId="10" fillId="0" borderId="7" xfId="0" applyNumberFormat="1" applyFont="1" applyBorder="1" applyAlignment="1">
      <alignment horizontal="center" vertical="center"/>
    </xf>
    <xf numFmtId="2" fontId="11" fillId="2" borderId="3" xfId="0" applyNumberFormat="1" applyFont="1" applyFill="1" applyBorder="1" applyAlignment="1">
      <alignment horizontal="center" vertical="center" wrapText="1"/>
    </xf>
    <xf numFmtId="164" fontId="10" fillId="2" borderId="7" xfId="0" applyNumberFormat="1" applyFont="1" applyFill="1" applyBorder="1" applyAlignment="1" applyProtection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167" fontId="10" fillId="0" borderId="7" xfId="0" applyNumberFormat="1" applyFont="1" applyBorder="1" applyAlignment="1">
      <alignment horizontal="center"/>
    </xf>
    <xf numFmtId="0" fontId="10" fillId="4" borderId="2" xfId="0" applyFont="1" applyFill="1" applyBorder="1" applyAlignment="1" applyProtection="1">
      <alignment horizontal="center"/>
      <protection locked="0"/>
    </xf>
    <xf numFmtId="0" fontId="10" fillId="4" borderId="3" xfId="0" applyFont="1" applyFill="1" applyBorder="1" applyAlignment="1" applyProtection="1">
      <alignment horizontal="center"/>
      <protection locked="0"/>
    </xf>
    <xf numFmtId="164" fontId="10" fillId="4" borderId="3" xfId="0" applyNumberFormat="1" applyFont="1" applyFill="1" applyBorder="1" applyAlignment="1" applyProtection="1">
      <alignment horizontal="center"/>
      <protection locked="0"/>
    </xf>
    <xf numFmtId="0" fontId="10" fillId="4" borderId="5" xfId="0" applyFont="1" applyFill="1" applyBorder="1" applyAlignment="1" applyProtection="1">
      <alignment horizontal="center"/>
      <protection locked="0"/>
    </xf>
    <xf numFmtId="0" fontId="10" fillId="4" borderId="6" xfId="0" applyFont="1" applyFill="1" applyBorder="1" applyAlignment="1" applyProtection="1">
      <alignment horizontal="center"/>
      <protection locked="0"/>
    </xf>
    <xf numFmtId="164" fontId="10" fillId="4" borderId="6" xfId="0" applyNumberFormat="1" applyFont="1" applyFill="1" applyBorder="1" applyAlignment="1" applyProtection="1">
      <alignment horizontal="center"/>
      <protection locked="0"/>
    </xf>
    <xf numFmtId="2" fontId="10" fillId="7" borderId="3" xfId="0" applyNumberFormat="1" applyFont="1" applyFill="1" applyBorder="1" applyAlignment="1" applyProtection="1">
      <alignment horizontal="center" vertical="center"/>
    </xf>
    <xf numFmtId="2" fontId="10" fillId="7" borderId="6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0" fontId="12" fillId="2" borderId="0" xfId="0" applyFont="1" applyFill="1" applyBorder="1"/>
    <xf numFmtId="0" fontId="12" fillId="2" borderId="0" xfId="0" applyFont="1" applyFill="1" applyBorder="1" applyAlignment="1">
      <alignment horizontal="left"/>
    </xf>
    <xf numFmtId="0" fontId="11" fillId="2" borderId="15" xfId="0" applyFont="1" applyFill="1" applyBorder="1" applyAlignment="1">
      <alignment horizontal="center" vertical="center"/>
    </xf>
    <xf numFmtId="0" fontId="10" fillId="3" borderId="2" xfId="0" applyFont="1" applyFill="1" applyBorder="1" applyAlignment="1" applyProtection="1">
      <alignment horizontal="center" vertical="center"/>
    </xf>
    <xf numFmtId="0" fontId="11" fillId="3" borderId="16" xfId="0" applyFont="1" applyFill="1" applyBorder="1" applyAlignment="1" applyProtection="1">
      <alignment horizontal="center"/>
      <protection locked="0"/>
    </xf>
    <xf numFmtId="164" fontId="11" fillId="0" borderId="4" xfId="0" applyNumberFormat="1" applyFont="1" applyBorder="1" applyAlignment="1" applyProtection="1">
      <alignment horizontal="center"/>
    </xf>
    <xf numFmtId="164" fontId="11" fillId="0" borderId="7" xfId="0" applyNumberFormat="1" applyFont="1" applyBorder="1" applyAlignment="1" applyProtection="1">
      <alignment horizontal="center"/>
    </xf>
    <xf numFmtId="164" fontId="11" fillId="2" borderId="3" xfId="0" applyNumberFormat="1" applyFont="1" applyFill="1" applyBorder="1" applyAlignment="1" applyProtection="1">
      <alignment horizontal="center" vertical="center"/>
    </xf>
    <xf numFmtId="164" fontId="11" fillId="7" borderId="4" xfId="0" applyNumberFormat="1" applyFont="1" applyFill="1" applyBorder="1" applyAlignment="1" applyProtection="1">
      <alignment horizontal="center" vertical="center"/>
    </xf>
    <xf numFmtId="164" fontId="11" fillId="2" borderId="4" xfId="0" applyNumberFormat="1" applyFont="1" applyFill="1" applyBorder="1" applyAlignment="1" applyProtection="1">
      <alignment horizontal="center" vertical="center"/>
    </xf>
    <xf numFmtId="164" fontId="11" fillId="2" borderId="6" xfId="0" applyNumberFormat="1" applyFont="1" applyFill="1" applyBorder="1" applyAlignment="1" applyProtection="1">
      <alignment horizontal="center" vertical="center"/>
    </xf>
    <xf numFmtId="164" fontId="11" fillId="2" borderId="7" xfId="0" applyNumberFormat="1" applyFont="1" applyFill="1" applyBorder="1" applyAlignment="1" applyProtection="1">
      <alignment horizontal="center" vertical="center"/>
    </xf>
    <xf numFmtId="164" fontId="10" fillId="7" borderId="3" xfId="0" applyNumberFormat="1" applyFont="1" applyFill="1" applyBorder="1" applyAlignment="1" applyProtection="1">
      <alignment horizontal="center" vertical="center"/>
    </xf>
    <xf numFmtId="164" fontId="11" fillId="0" borderId="4" xfId="0" applyNumberFormat="1" applyFont="1" applyBorder="1" applyAlignment="1" applyProtection="1">
      <alignment horizontal="center" vertical="center"/>
    </xf>
    <xf numFmtId="164" fontId="10" fillId="7" borderId="6" xfId="0" applyNumberFormat="1" applyFont="1" applyFill="1" applyBorder="1" applyAlignment="1" applyProtection="1">
      <alignment horizontal="center" vertical="center"/>
    </xf>
    <xf numFmtId="164" fontId="11" fillId="0" borderId="7" xfId="0" applyNumberFormat="1" applyFont="1" applyBorder="1" applyAlignment="1" applyProtection="1">
      <alignment horizontal="center" vertical="center"/>
    </xf>
    <xf numFmtId="164" fontId="11" fillId="2" borderId="4" xfId="0" applyNumberFormat="1" applyFont="1" applyFill="1" applyBorder="1" applyAlignment="1" applyProtection="1">
      <alignment horizontal="center"/>
    </xf>
    <xf numFmtId="166" fontId="11" fillId="2" borderId="4" xfId="0" applyNumberFormat="1" applyFont="1" applyFill="1" applyBorder="1" applyAlignment="1" applyProtection="1">
      <alignment horizontal="center" vertical="center"/>
    </xf>
    <xf numFmtId="166" fontId="11" fillId="2" borderId="7" xfId="0" applyNumberFormat="1" applyFont="1" applyFill="1" applyBorder="1" applyAlignment="1" applyProtection="1">
      <alignment horizontal="center" vertical="center"/>
    </xf>
    <xf numFmtId="14" fontId="11" fillId="3" borderId="16" xfId="0" applyNumberFormat="1" applyFont="1" applyFill="1" applyBorder="1" applyAlignment="1" applyProtection="1">
      <alignment horizontal="center"/>
      <protection locked="0"/>
    </xf>
    <xf numFmtId="14" fontId="10" fillId="3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0" xfId="1"/>
    <xf numFmtId="1" fontId="11" fillId="2" borderId="20" xfId="1" applyNumberFormat="1" applyFont="1" applyFill="1" applyBorder="1" applyAlignment="1">
      <alignment horizontal="center" vertical="center"/>
    </xf>
    <xf numFmtId="164" fontId="10" fillId="2" borderId="21" xfId="1" applyNumberFormat="1" applyFont="1" applyFill="1" applyBorder="1" applyAlignment="1">
      <alignment horizontal="center"/>
    </xf>
    <xf numFmtId="164" fontId="10" fillId="3" borderId="22" xfId="1" applyNumberFormat="1" applyFont="1" applyFill="1" applyBorder="1" applyAlignment="1" applyProtection="1">
      <alignment horizontal="center" vertical="center"/>
      <protection locked="0"/>
    </xf>
    <xf numFmtId="164" fontId="10" fillId="3" borderId="6" xfId="1" applyNumberFormat="1" applyFont="1" applyFill="1" applyBorder="1" applyAlignment="1" applyProtection="1">
      <alignment horizontal="center" vertical="center"/>
      <protection locked="0"/>
    </xf>
    <xf numFmtId="0" fontId="10" fillId="3" borderId="6" xfId="1" applyFont="1" applyFill="1" applyBorder="1" applyAlignment="1" applyProtection="1">
      <alignment horizontal="center" vertical="center"/>
      <protection locked="0"/>
    </xf>
    <xf numFmtId="0" fontId="10" fillId="3" borderId="5" xfId="1" applyFont="1" applyFill="1" applyBorder="1" applyAlignment="1" applyProtection="1">
      <alignment horizontal="center" vertical="center"/>
      <protection locked="0"/>
    </xf>
    <xf numFmtId="164" fontId="10" fillId="3" borderId="23" xfId="1" applyNumberFormat="1" applyFont="1" applyFill="1" applyBorder="1" applyAlignment="1" applyProtection="1">
      <alignment horizontal="center" vertical="center"/>
      <protection locked="0"/>
    </xf>
    <xf numFmtId="164" fontId="10" fillId="3" borderId="3" xfId="1" applyNumberFormat="1" applyFont="1" applyFill="1" applyBorder="1" applyAlignment="1" applyProtection="1">
      <alignment horizontal="center" vertical="center"/>
      <protection locked="0"/>
    </xf>
    <xf numFmtId="0" fontId="10" fillId="3" borderId="3" xfId="1" applyFont="1" applyFill="1" applyBorder="1" applyAlignment="1" applyProtection="1">
      <alignment horizontal="center" vertical="center"/>
      <protection locked="0"/>
    </xf>
    <xf numFmtId="0" fontId="10" fillId="3" borderId="2" xfId="1" applyFont="1" applyFill="1" applyBorder="1" applyAlignment="1" applyProtection="1">
      <alignment horizontal="center" vertical="center"/>
      <protection locked="0"/>
    </xf>
    <xf numFmtId="2" fontId="11" fillId="2" borderId="4" xfId="1" applyNumberFormat="1" applyFont="1" applyFill="1" applyBorder="1" applyAlignment="1">
      <alignment horizontal="center" vertical="center" wrapText="1"/>
    </xf>
    <xf numFmtId="164" fontId="9" fillId="2" borderId="24" xfId="1" applyNumberFormat="1" applyFont="1" applyFill="1" applyBorder="1" applyAlignment="1">
      <alignment horizontal="center" vertical="center"/>
    </xf>
    <xf numFmtId="164" fontId="9" fillId="2" borderId="3" xfId="1" applyNumberFormat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164" fontId="10" fillId="2" borderId="7" xfId="1" applyNumberFormat="1" applyFont="1" applyFill="1" applyBorder="1" applyAlignment="1" applyProtection="1">
      <alignment horizontal="center"/>
    </xf>
    <xf numFmtId="164" fontId="10" fillId="3" borderId="6" xfId="1" applyNumberFormat="1" applyFont="1" applyFill="1" applyBorder="1" applyAlignment="1" applyProtection="1">
      <alignment horizontal="center"/>
      <protection locked="0"/>
    </xf>
    <xf numFmtId="0" fontId="10" fillId="3" borderId="5" xfId="1" applyFont="1" applyFill="1" applyBorder="1" applyAlignment="1" applyProtection="1">
      <alignment horizontal="center"/>
      <protection locked="0"/>
    </xf>
    <xf numFmtId="164" fontId="9" fillId="2" borderId="4" xfId="1" applyNumberFormat="1" applyFont="1" applyFill="1" applyBorder="1" applyAlignment="1">
      <alignment horizontal="center"/>
    </xf>
    <xf numFmtId="164" fontId="9" fillId="2" borderId="3" xfId="1" applyNumberFormat="1" applyFont="1" applyFill="1" applyBorder="1" applyAlignment="1">
      <alignment horizontal="center"/>
    </xf>
    <xf numFmtId="0" fontId="9" fillId="2" borderId="2" xfId="1" applyFont="1" applyFill="1" applyBorder="1" applyAlignment="1">
      <alignment horizontal="center"/>
    </xf>
    <xf numFmtId="1" fontId="9" fillId="2" borderId="27" xfId="1" applyNumberFormat="1" applyFont="1" applyFill="1" applyBorder="1" applyAlignment="1" applyProtection="1">
      <alignment horizontal="center"/>
      <protection locked="0"/>
    </xf>
    <xf numFmtId="0" fontId="16" fillId="2" borderId="0" xfId="1" applyFont="1" applyFill="1" applyBorder="1"/>
    <xf numFmtId="0" fontId="14" fillId="8" borderId="11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4" fillId="8" borderId="8" xfId="0" applyFont="1" applyFill="1" applyBorder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0" fontId="15" fillId="8" borderId="9" xfId="0" applyFont="1" applyFill="1" applyBorder="1" applyAlignment="1">
      <alignment horizontal="center" vertical="center"/>
    </xf>
    <xf numFmtId="0" fontId="15" fillId="8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4" fillId="8" borderId="8" xfId="0" applyFont="1" applyFill="1" applyBorder="1" applyAlignment="1" applyProtection="1">
      <alignment horizontal="center" vertical="center"/>
    </xf>
    <xf numFmtId="0" fontId="8" fillId="8" borderId="9" xfId="0" applyFont="1" applyFill="1" applyBorder="1" applyAlignment="1" applyProtection="1">
      <alignment horizontal="center" vertical="center"/>
    </xf>
    <xf numFmtId="0" fontId="8" fillId="8" borderId="10" xfId="0" applyFont="1" applyFill="1" applyBorder="1" applyAlignment="1" applyProtection="1">
      <alignment horizontal="center" vertical="center"/>
    </xf>
    <xf numFmtId="0" fontId="14" fillId="8" borderId="17" xfId="0" applyFont="1" applyFill="1" applyBorder="1" applyAlignment="1">
      <alignment horizontal="center" vertical="center"/>
    </xf>
    <xf numFmtId="0" fontId="0" fillId="0" borderId="18" xfId="0" applyBorder="1" applyAlignment="1"/>
    <xf numFmtId="0" fontId="0" fillId="0" borderId="19" xfId="0" applyBorder="1" applyAlignment="1"/>
    <xf numFmtId="0" fontId="14" fillId="8" borderId="11" xfId="1" applyFont="1" applyFill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4" fillId="8" borderId="26" xfId="1" applyFont="1" applyFill="1" applyBorder="1" applyAlignment="1">
      <alignment horizontal="center" vertical="center"/>
    </xf>
    <xf numFmtId="0" fontId="15" fillId="8" borderId="25" xfId="1" applyFont="1" applyFill="1" applyBorder="1" applyAlignment="1">
      <alignment horizontal="center" vertical="center"/>
    </xf>
    <xf numFmtId="0" fontId="1" fillId="0" borderId="25" xfId="1" applyBorder="1" applyAlignme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3</xdr:col>
      <xdr:colOff>209550</xdr:colOff>
      <xdr:row>5</xdr:row>
      <xdr:rowOff>123825</xdr:rowOff>
    </xdr:to>
    <xdr:pic>
      <xdr:nvPicPr>
        <xdr:cNvPr id="4140" name="Picture 3" descr="Vintessential-Logo_Horiz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0"/>
          <a:ext cx="22574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333375</xdr:colOff>
      <xdr:row>6</xdr:row>
      <xdr:rowOff>13102</xdr:rowOff>
    </xdr:to>
    <xdr:pic>
      <xdr:nvPicPr>
        <xdr:cNvPr id="7209" name="Picture 3" descr="Vintessential-Logo_Horiz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2381250" cy="984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571750" cy="1076325"/>
    <xdr:pic>
      <xdr:nvPicPr>
        <xdr:cNvPr id="2" name="Picture 3" descr="Vintessential-Logo_Horiz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257175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3</xdr:col>
      <xdr:colOff>209550</xdr:colOff>
      <xdr:row>5</xdr:row>
      <xdr:rowOff>123825</xdr:rowOff>
    </xdr:to>
    <xdr:pic>
      <xdr:nvPicPr>
        <xdr:cNvPr id="2092" name="Picture 3" descr="Vintessential-Logo_Horiz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0"/>
          <a:ext cx="22574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3</xdr:col>
      <xdr:colOff>209550</xdr:colOff>
      <xdr:row>5</xdr:row>
      <xdr:rowOff>123825</xdr:rowOff>
    </xdr:to>
    <xdr:pic>
      <xdr:nvPicPr>
        <xdr:cNvPr id="9220" name="Picture 3" descr="Vintessential-Logo_Horiz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0"/>
          <a:ext cx="22574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3</xdr:col>
      <xdr:colOff>209550</xdr:colOff>
      <xdr:row>5</xdr:row>
      <xdr:rowOff>123825</xdr:rowOff>
    </xdr:to>
    <xdr:pic>
      <xdr:nvPicPr>
        <xdr:cNvPr id="6186" name="Picture 1" descr="Vintessential-Logo_Horiz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0"/>
          <a:ext cx="22574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3</xdr:col>
      <xdr:colOff>532039</xdr:colOff>
      <xdr:row>6</xdr:row>
      <xdr:rowOff>95250</xdr:rowOff>
    </xdr:to>
    <xdr:pic>
      <xdr:nvPicPr>
        <xdr:cNvPr id="5164" name="Picture 3" descr="Vintessential-Logo_Horiz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0"/>
          <a:ext cx="2579914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180974</xdr:colOff>
      <xdr:row>0</xdr:row>
      <xdr:rowOff>0</xdr:rowOff>
    </xdr:from>
    <xdr:to>
      <xdr:col>3</xdr:col>
      <xdr:colOff>514349</xdr:colOff>
      <xdr:row>6</xdr:row>
      <xdr:rowOff>95250</xdr:rowOff>
    </xdr:to>
    <xdr:pic>
      <xdr:nvPicPr>
        <xdr:cNvPr id="3" name="Picture 3" descr="Vintessential-Logo_Horiz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4" y="0"/>
          <a:ext cx="25622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3</xdr:col>
      <xdr:colOff>228600</xdr:colOff>
      <xdr:row>4</xdr:row>
      <xdr:rowOff>66675</xdr:rowOff>
    </xdr:to>
    <xdr:pic>
      <xdr:nvPicPr>
        <xdr:cNvPr id="8230" name="Picture 3" descr="Vintessential-Logo_Horiz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0"/>
          <a:ext cx="2276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509004</xdr:colOff>
      <xdr:row>6</xdr:row>
      <xdr:rowOff>85724</xdr:rowOff>
    </xdr:to>
    <xdr:pic>
      <xdr:nvPicPr>
        <xdr:cNvPr id="1068" name="Picture 3" descr="Vintessential-Logo_Horiz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2556879" cy="1057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3</xdr:col>
      <xdr:colOff>209550</xdr:colOff>
      <xdr:row>5</xdr:row>
      <xdr:rowOff>123825</xdr:rowOff>
    </xdr:to>
    <xdr:pic>
      <xdr:nvPicPr>
        <xdr:cNvPr id="3116" name="Picture 3" descr="Vintessential-Logo_Horiz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0"/>
          <a:ext cx="22574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M52"/>
  <sheetViews>
    <sheetView workbookViewId="0">
      <selection activeCell="D34" sqref="D34"/>
    </sheetView>
  </sheetViews>
  <sheetFormatPr defaultRowHeight="12.75" x14ac:dyDescent="0.2"/>
  <cols>
    <col min="1" max="1" width="9.140625" style="7"/>
    <col min="2" max="2" width="0" style="7" hidden="1" customWidth="1"/>
    <col min="3" max="3" width="30.7109375" style="7" customWidth="1"/>
    <col min="4" max="4" width="9.140625" style="7"/>
    <col min="5" max="5" width="9.5703125" style="7" bestFit="1" customWidth="1"/>
    <col min="6" max="16384" width="9.140625" style="7"/>
  </cols>
  <sheetData>
    <row r="5" spans="2:13" x14ac:dyDescent="0.2">
      <c r="B5" s="8"/>
      <c r="C5" s="8"/>
      <c r="D5" s="8"/>
      <c r="E5" s="8"/>
      <c r="F5" s="8"/>
      <c r="G5" s="8"/>
    </row>
    <row r="6" spans="2:13" x14ac:dyDescent="0.2">
      <c r="B6" s="8"/>
      <c r="C6" s="8"/>
      <c r="D6" s="8"/>
      <c r="E6" s="8"/>
      <c r="F6" s="8"/>
      <c r="G6" s="8"/>
    </row>
    <row r="7" spans="2:13" x14ac:dyDescent="0.2">
      <c r="B7" s="8"/>
      <c r="C7" s="8"/>
      <c r="D7" s="8"/>
      <c r="E7" s="8"/>
      <c r="F7" s="8"/>
      <c r="G7" s="8"/>
      <c r="L7" s="17"/>
    </row>
    <row r="8" spans="2:13" x14ac:dyDescent="0.2">
      <c r="B8" s="8"/>
      <c r="E8" s="15"/>
      <c r="F8" s="15"/>
      <c r="G8" s="15"/>
      <c r="H8" s="16"/>
    </row>
    <row r="9" spans="2:13" ht="16.5" x14ac:dyDescent="0.25">
      <c r="B9" s="8"/>
      <c r="C9" s="93" t="s">
        <v>9</v>
      </c>
      <c r="D9" s="8"/>
      <c r="E9" s="8"/>
      <c r="F9" s="8"/>
      <c r="G9" s="8"/>
    </row>
    <row r="10" spans="2:13" ht="6.75" customHeight="1" x14ac:dyDescent="0.2">
      <c r="B10" s="8"/>
      <c r="C10" s="8"/>
      <c r="D10" s="8"/>
      <c r="E10" s="8"/>
      <c r="F10" s="8"/>
      <c r="G10" s="8"/>
    </row>
    <row r="11" spans="2:13" ht="6.75" customHeight="1" thickBot="1" x14ac:dyDescent="0.25">
      <c r="B11" s="8"/>
      <c r="C11" s="8"/>
      <c r="D11" s="8"/>
      <c r="E11" s="8"/>
      <c r="F11" s="8"/>
      <c r="G11" s="8"/>
    </row>
    <row r="12" spans="2:13" s="21" customFormat="1" ht="16.5" customHeight="1" thickBot="1" x14ac:dyDescent="0.25">
      <c r="C12" s="92"/>
      <c r="E12" s="138" t="s">
        <v>3</v>
      </c>
      <c r="F12" s="139"/>
      <c r="G12" s="139"/>
      <c r="H12" s="140"/>
      <c r="I12" s="22"/>
      <c r="J12" s="22"/>
    </row>
    <row r="13" spans="2:13" ht="16.5" customHeight="1" x14ac:dyDescent="0.3">
      <c r="C13" s="95" t="s">
        <v>35</v>
      </c>
      <c r="E13" s="38" t="s">
        <v>22</v>
      </c>
      <c r="F13" s="39" t="s">
        <v>23</v>
      </c>
      <c r="G13" s="39" t="s">
        <v>26</v>
      </c>
      <c r="H13" s="40" t="s">
        <v>24</v>
      </c>
      <c r="I13" s="8"/>
      <c r="J13" s="8"/>
    </row>
    <row r="14" spans="2:13" ht="16.5" customHeight="1" thickBot="1" x14ac:dyDescent="0.25">
      <c r="C14" s="112"/>
      <c r="E14" s="41"/>
      <c r="F14" s="42"/>
      <c r="G14" s="42"/>
      <c r="H14" s="83" t="e">
        <f>((G14-E14)-(F14-E14)^2/(G14-E14))</f>
        <v>#DIV/0!</v>
      </c>
      <c r="I14" s="8"/>
      <c r="J14" s="8"/>
    </row>
    <row r="15" spans="2:13" ht="16.5" customHeight="1" thickBot="1" x14ac:dyDescent="0.25">
      <c r="C15" s="1"/>
      <c r="D15" s="4"/>
      <c r="E15" s="2"/>
      <c r="F15" s="5" t="s">
        <v>39</v>
      </c>
      <c r="G15" s="5"/>
      <c r="H15" s="3"/>
      <c r="I15" s="8"/>
      <c r="J15" s="8"/>
    </row>
    <row r="16" spans="2:13" ht="16.5" customHeight="1" x14ac:dyDescent="0.2">
      <c r="C16" s="141" t="s">
        <v>4</v>
      </c>
      <c r="D16" s="142"/>
      <c r="E16" s="142"/>
      <c r="F16" s="142"/>
      <c r="G16" s="142"/>
      <c r="H16" s="143"/>
      <c r="I16" s="8"/>
      <c r="J16" s="8"/>
      <c r="M16" s="18"/>
    </row>
    <row r="17" spans="3:9" ht="54.95" customHeight="1" x14ac:dyDescent="0.2">
      <c r="C17" s="45" t="s">
        <v>1</v>
      </c>
      <c r="D17" s="46" t="s">
        <v>0</v>
      </c>
      <c r="E17" s="47" t="s">
        <v>22</v>
      </c>
      <c r="F17" s="47" t="s">
        <v>23</v>
      </c>
      <c r="G17" s="47" t="s">
        <v>26</v>
      </c>
      <c r="H17" s="49" t="s">
        <v>8</v>
      </c>
      <c r="I17" s="6"/>
    </row>
    <row r="18" spans="3:9" ht="18.75" customHeight="1" x14ac:dyDescent="0.2">
      <c r="C18" s="50"/>
      <c r="D18" s="85">
        <v>1</v>
      </c>
      <c r="E18" s="86"/>
      <c r="F18" s="86"/>
      <c r="G18" s="86"/>
      <c r="H18" s="98" t="e">
        <f>(((G18-E18)-(F18-E18)^2/(G18-E18))-$H$14)*0.3079*D18</f>
        <v>#DIV/0!</v>
      </c>
      <c r="I18" s="8"/>
    </row>
    <row r="19" spans="3:9" ht="18.75" customHeight="1" x14ac:dyDescent="0.2">
      <c r="C19" s="50"/>
      <c r="D19" s="85">
        <v>1</v>
      </c>
      <c r="E19" s="86"/>
      <c r="F19" s="86"/>
      <c r="G19" s="86"/>
      <c r="H19" s="98" t="e">
        <f t="shared" ref="H19:H48" si="0">(((G19-E19)-(F19-E19)^2/(G19-E19))-$H$14)*0.3079*D19</f>
        <v>#DIV/0!</v>
      </c>
      <c r="I19" s="8"/>
    </row>
    <row r="20" spans="3:9" ht="18.75" customHeight="1" x14ac:dyDescent="0.2">
      <c r="C20" s="50"/>
      <c r="D20" s="85">
        <v>1</v>
      </c>
      <c r="E20" s="86"/>
      <c r="F20" s="86"/>
      <c r="G20" s="86"/>
      <c r="H20" s="98" t="e">
        <f t="shared" si="0"/>
        <v>#DIV/0!</v>
      </c>
      <c r="I20" s="8"/>
    </row>
    <row r="21" spans="3:9" ht="18.75" customHeight="1" x14ac:dyDescent="0.2">
      <c r="C21" s="50"/>
      <c r="D21" s="85">
        <v>1</v>
      </c>
      <c r="E21" s="86"/>
      <c r="F21" s="86"/>
      <c r="G21" s="86"/>
      <c r="H21" s="98" t="e">
        <f t="shared" si="0"/>
        <v>#DIV/0!</v>
      </c>
      <c r="I21" s="8"/>
    </row>
    <row r="22" spans="3:9" ht="18.75" customHeight="1" x14ac:dyDescent="0.2">
      <c r="C22" s="50"/>
      <c r="D22" s="85">
        <v>1</v>
      </c>
      <c r="E22" s="86"/>
      <c r="F22" s="86"/>
      <c r="G22" s="86"/>
      <c r="H22" s="98" t="e">
        <f t="shared" si="0"/>
        <v>#DIV/0!</v>
      </c>
      <c r="I22" s="8"/>
    </row>
    <row r="23" spans="3:9" ht="18.75" customHeight="1" x14ac:dyDescent="0.2">
      <c r="C23" s="50"/>
      <c r="D23" s="85">
        <v>1</v>
      </c>
      <c r="E23" s="86"/>
      <c r="F23" s="86"/>
      <c r="G23" s="86"/>
      <c r="H23" s="98" t="e">
        <f t="shared" si="0"/>
        <v>#DIV/0!</v>
      </c>
      <c r="I23" s="8"/>
    </row>
    <row r="24" spans="3:9" ht="18.75" customHeight="1" x14ac:dyDescent="0.2">
      <c r="C24" s="50"/>
      <c r="D24" s="85">
        <v>1</v>
      </c>
      <c r="E24" s="86"/>
      <c r="F24" s="86"/>
      <c r="G24" s="86"/>
      <c r="H24" s="98" t="e">
        <f t="shared" si="0"/>
        <v>#DIV/0!</v>
      </c>
      <c r="I24" s="8"/>
    </row>
    <row r="25" spans="3:9" ht="18.75" customHeight="1" x14ac:dyDescent="0.2">
      <c r="C25" s="50"/>
      <c r="D25" s="85">
        <v>1</v>
      </c>
      <c r="E25" s="86"/>
      <c r="F25" s="86"/>
      <c r="G25" s="86"/>
      <c r="H25" s="98" t="e">
        <f t="shared" si="0"/>
        <v>#DIV/0!</v>
      </c>
      <c r="I25" s="8"/>
    </row>
    <row r="26" spans="3:9" ht="18.75" customHeight="1" x14ac:dyDescent="0.2">
      <c r="C26" s="50"/>
      <c r="D26" s="85">
        <v>1</v>
      </c>
      <c r="E26" s="86"/>
      <c r="F26" s="86"/>
      <c r="G26" s="86"/>
      <c r="H26" s="98" t="e">
        <f t="shared" si="0"/>
        <v>#DIV/0!</v>
      </c>
      <c r="I26" s="8"/>
    </row>
    <row r="27" spans="3:9" ht="18.75" customHeight="1" x14ac:dyDescent="0.2">
      <c r="C27" s="50"/>
      <c r="D27" s="85">
        <v>1</v>
      </c>
      <c r="E27" s="86"/>
      <c r="F27" s="86"/>
      <c r="G27" s="86"/>
      <c r="H27" s="98" t="e">
        <f t="shared" si="0"/>
        <v>#DIV/0!</v>
      </c>
      <c r="I27" s="8"/>
    </row>
    <row r="28" spans="3:9" ht="18.75" customHeight="1" x14ac:dyDescent="0.2">
      <c r="C28" s="50"/>
      <c r="D28" s="85">
        <v>1</v>
      </c>
      <c r="E28" s="86"/>
      <c r="F28" s="86"/>
      <c r="G28" s="86"/>
      <c r="H28" s="98" t="e">
        <f t="shared" si="0"/>
        <v>#DIV/0!</v>
      </c>
      <c r="I28" s="8"/>
    </row>
    <row r="29" spans="3:9" ht="18.75" customHeight="1" x14ac:dyDescent="0.2">
      <c r="C29" s="50"/>
      <c r="D29" s="85">
        <v>1</v>
      </c>
      <c r="E29" s="86"/>
      <c r="F29" s="86"/>
      <c r="G29" s="86"/>
      <c r="H29" s="98" t="e">
        <f t="shared" si="0"/>
        <v>#DIV/0!</v>
      </c>
      <c r="I29" s="8"/>
    </row>
    <row r="30" spans="3:9" ht="18.75" customHeight="1" x14ac:dyDescent="0.2">
      <c r="C30" s="50"/>
      <c r="D30" s="85">
        <v>1</v>
      </c>
      <c r="E30" s="86"/>
      <c r="F30" s="86"/>
      <c r="G30" s="86"/>
      <c r="H30" s="98" t="e">
        <f t="shared" si="0"/>
        <v>#DIV/0!</v>
      </c>
      <c r="I30" s="8"/>
    </row>
    <row r="31" spans="3:9" ht="18.75" customHeight="1" x14ac:dyDescent="0.2">
      <c r="C31" s="50"/>
      <c r="D31" s="85">
        <v>1</v>
      </c>
      <c r="E31" s="86"/>
      <c r="F31" s="86"/>
      <c r="G31" s="86"/>
      <c r="H31" s="98" t="e">
        <f t="shared" si="0"/>
        <v>#DIV/0!</v>
      </c>
      <c r="I31" s="8"/>
    </row>
    <row r="32" spans="3:9" ht="18.75" customHeight="1" x14ac:dyDescent="0.2">
      <c r="C32" s="50"/>
      <c r="D32" s="85">
        <v>1</v>
      </c>
      <c r="E32" s="86"/>
      <c r="F32" s="86"/>
      <c r="G32" s="86"/>
      <c r="H32" s="98" t="e">
        <f t="shared" si="0"/>
        <v>#DIV/0!</v>
      </c>
      <c r="I32" s="8"/>
    </row>
    <row r="33" spans="3:9" ht="18.75" customHeight="1" x14ac:dyDescent="0.2">
      <c r="C33" s="50"/>
      <c r="D33" s="85">
        <v>1</v>
      </c>
      <c r="E33" s="86"/>
      <c r="F33" s="86"/>
      <c r="G33" s="86"/>
      <c r="H33" s="98" t="e">
        <f t="shared" si="0"/>
        <v>#DIV/0!</v>
      </c>
      <c r="I33" s="8"/>
    </row>
    <row r="34" spans="3:9" ht="18.75" customHeight="1" x14ac:dyDescent="0.2">
      <c r="C34" s="50"/>
      <c r="D34" s="85">
        <v>1</v>
      </c>
      <c r="E34" s="86"/>
      <c r="F34" s="86"/>
      <c r="G34" s="86"/>
      <c r="H34" s="98" t="e">
        <f t="shared" si="0"/>
        <v>#DIV/0!</v>
      </c>
      <c r="I34" s="8"/>
    </row>
    <row r="35" spans="3:9" ht="18.75" customHeight="1" x14ac:dyDescent="0.2">
      <c r="C35" s="50"/>
      <c r="D35" s="85">
        <v>1</v>
      </c>
      <c r="E35" s="86"/>
      <c r="F35" s="86"/>
      <c r="G35" s="86"/>
      <c r="H35" s="98" t="e">
        <f t="shared" si="0"/>
        <v>#DIV/0!</v>
      </c>
      <c r="I35" s="8"/>
    </row>
    <row r="36" spans="3:9" ht="18.75" customHeight="1" x14ac:dyDescent="0.2">
      <c r="C36" s="50"/>
      <c r="D36" s="85">
        <v>1</v>
      </c>
      <c r="E36" s="86"/>
      <c r="F36" s="86"/>
      <c r="G36" s="86"/>
      <c r="H36" s="98" t="e">
        <f t="shared" si="0"/>
        <v>#DIV/0!</v>
      </c>
      <c r="I36" s="8"/>
    </row>
    <row r="37" spans="3:9" ht="18.75" customHeight="1" x14ac:dyDescent="0.2">
      <c r="C37" s="50"/>
      <c r="D37" s="85">
        <v>1</v>
      </c>
      <c r="E37" s="86"/>
      <c r="F37" s="86"/>
      <c r="G37" s="86"/>
      <c r="H37" s="98" t="e">
        <f t="shared" si="0"/>
        <v>#DIV/0!</v>
      </c>
      <c r="I37" s="8"/>
    </row>
    <row r="38" spans="3:9" ht="18.75" customHeight="1" x14ac:dyDescent="0.2">
      <c r="C38" s="50"/>
      <c r="D38" s="85">
        <v>1</v>
      </c>
      <c r="E38" s="86"/>
      <c r="F38" s="86"/>
      <c r="G38" s="86"/>
      <c r="H38" s="98" t="e">
        <f t="shared" si="0"/>
        <v>#DIV/0!</v>
      </c>
      <c r="I38" s="8"/>
    </row>
    <row r="39" spans="3:9" ht="18.75" customHeight="1" x14ac:dyDescent="0.2">
      <c r="C39" s="84"/>
      <c r="D39" s="85">
        <v>1</v>
      </c>
      <c r="E39" s="86"/>
      <c r="F39" s="86"/>
      <c r="G39" s="86"/>
      <c r="H39" s="98" t="e">
        <f t="shared" si="0"/>
        <v>#DIV/0!</v>
      </c>
      <c r="I39" s="8"/>
    </row>
    <row r="40" spans="3:9" ht="18.75" customHeight="1" x14ac:dyDescent="0.2">
      <c r="C40" s="84"/>
      <c r="D40" s="85">
        <v>1</v>
      </c>
      <c r="E40" s="86"/>
      <c r="F40" s="86"/>
      <c r="G40" s="86"/>
      <c r="H40" s="98" t="e">
        <f t="shared" si="0"/>
        <v>#DIV/0!</v>
      </c>
      <c r="I40" s="8"/>
    </row>
    <row r="41" spans="3:9" ht="18.75" customHeight="1" x14ac:dyDescent="0.2">
      <c r="C41" s="84"/>
      <c r="D41" s="85">
        <v>1</v>
      </c>
      <c r="E41" s="86"/>
      <c r="F41" s="86"/>
      <c r="G41" s="86"/>
      <c r="H41" s="98" t="e">
        <f t="shared" si="0"/>
        <v>#DIV/0!</v>
      </c>
      <c r="I41" s="8"/>
    </row>
    <row r="42" spans="3:9" ht="18.75" customHeight="1" x14ac:dyDescent="0.2">
      <c r="C42" s="84"/>
      <c r="D42" s="85">
        <v>1</v>
      </c>
      <c r="E42" s="86"/>
      <c r="F42" s="86"/>
      <c r="G42" s="86"/>
      <c r="H42" s="98" t="e">
        <f t="shared" si="0"/>
        <v>#DIV/0!</v>
      </c>
      <c r="I42" s="8"/>
    </row>
    <row r="43" spans="3:9" ht="18.75" customHeight="1" x14ac:dyDescent="0.2">
      <c r="C43" s="84"/>
      <c r="D43" s="85">
        <v>1</v>
      </c>
      <c r="E43" s="86"/>
      <c r="F43" s="86"/>
      <c r="G43" s="86"/>
      <c r="H43" s="98" t="e">
        <f t="shared" si="0"/>
        <v>#DIV/0!</v>
      </c>
      <c r="I43" s="8"/>
    </row>
    <row r="44" spans="3:9" ht="18.75" customHeight="1" x14ac:dyDescent="0.2">
      <c r="C44" s="84"/>
      <c r="D44" s="85">
        <v>1</v>
      </c>
      <c r="E44" s="86"/>
      <c r="F44" s="86"/>
      <c r="G44" s="86"/>
      <c r="H44" s="98" t="e">
        <f t="shared" si="0"/>
        <v>#DIV/0!</v>
      </c>
      <c r="I44" s="8"/>
    </row>
    <row r="45" spans="3:9" ht="18.75" customHeight="1" x14ac:dyDescent="0.2">
      <c r="C45" s="84"/>
      <c r="D45" s="85">
        <v>1</v>
      </c>
      <c r="E45" s="86"/>
      <c r="F45" s="86"/>
      <c r="G45" s="86"/>
      <c r="H45" s="98" t="e">
        <f t="shared" si="0"/>
        <v>#DIV/0!</v>
      </c>
      <c r="I45" s="8"/>
    </row>
    <row r="46" spans="3:9" ht="18.75" customHeight="1" x14ac:dyDescent="0.2">
      <c r="C46" s="84"/>
      <c r="D46" s="85">
        <v>1</v>
      </c>
      <c r="E46" s="86"/>
      <c r="F46" s="86"/>
      <c r="G46" s="86"/>
      <c r="H46" s="98" t="e">
        <f t="shared" si="0"/>
        <v>#DIV/0!</v>
      </c>
      <c r="I46" s="8"/>
    </row>
    <row r="47" spans="3:9" ht="18.75" customHeight="1" x14ac:dyDescent="0.2">
      <c r="C47" s="84"/>
      <c r="D47" s="85">
        <v>1</v>
      </c>
      <c r="E47" s="86"/>
      <c r="F47" s="86"/>
      <c r="G47" s="86"/>
      <c r="H47" s="98" t="e">
        <f t="shared" si="0"/>
        <v>#DIV/0!</v>
      </c>
      <c r="I47" s="8"/>
    </row>
    <row r="48" spans="3:9" ht="18.75" customHeight="1" thickBot="1" x14ac:dyDescent="0.25">
      <c r="C48" s="87"/>
      <c r="D48" s="88">
        <v>1</v>
      </c>
      <c r="E48" s="89"/>
      <c r="F48" s="89"/>
      <c r="G48" s="89"/>
      <c r="H48" s="99" t="e">
        <f t="shared" si="0"/>
        <v>#DIV/0!</v>
      </c>
      <c r="I48" s="8"/>
    </row>
    <row r="49" spans="3:8" x14ac:dyDescent="0.2">
      <c r="C49" s="9"/>
      <c r="D49" s="9"/>
      <c r="E49" s="10"/>
      <c r="F49" s="10"/>
      <c r="G49" s="10"/>
      <c r="H49" s="11"/>
    </row>
    <row r="50" spans="3:8" x14ac:dyDescent="0.2">
      <c r="C50" s="12"/>
      <c r="D50" s="12"/>
      <c r="E50" s="13"/>
      <c r="F50" s="13"/>
      <c r="G50" s="13"/>
      <c r="H50" s="11"/>
    </row>
    <row r="51" spans="3:8" x14ac:dyDescent="0.2">
      <c r="C51" s="12"/>
      <c r="D51" s="12"/>
      <c r="E51" s="13"/>
      <c r="F51" s="13"/>
      <c r="G51" s="13"/>
      <c r="H51" s="11"/>
    </row>
    <row r="52" spans="3:8" x14ac:dyDescent="0.2">
      <c r="C52" s="9"/>
      <c r="D52" s="9"/>
      <c r="E52" s="10"/>
      <c r="F52" s="14"/>
      <c r="G52" s="14"/>
      <c r="H52" s="11"/>
    </row>
  </sheetData>
  <sheetProtection password="CC4B" sheet="1" objects="1" scenarios="1" selectLockedCells="1"/>
  <mergeCells count="2">
    <mergeCell ref="E12:H12"/>
    <mergeCell ref="C16:H16"/>
  </mergeCells>
  <phoneticPr fontId="3" type="noConversion"/>
  <pageMargins left="0.75" right="0.75" top="1" bottom="1" header="0.5" footer="0.5"/>
  <pageSetup paperSize="9" scale="6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O49"/>
  <sheetViews>
    <sheetView workbookViewId="0">
      <selection activeCell="C13" sqref="C13"/>
    </sheetView>
  </sheetViews>
  <sheetFormatPr defaultRowHeight="12.75" x14ac:dyDescent="0.2"/>
  <cols>
    <col min="1" max="1" width="9.140625" style="7" customWidth="1"/>
    <col min="2" max="2" width="9.140625" style="7" hidden="1" customWidth="1"/>
    <col min="3" max="3" width="30.7109375" style="7" customWidth="1"/>
    <col min="4" max="7" width="9.7109375" style="7" customWidth="1"/>
    <col min="8" max="9" width="9.7109375" style="7" hidden="1" customWidth="1"/>
    <col min="10" max="10" width="9.7109375" style="7" customWidth="1"/>
    <col min="11" max="16384" width="9.140625" style="7"/>
  </cols>
  <sheetData>
    <row r="5" spans="2:15" x14ac:dyDescent="0.2">
      <c r="B5" s="8"/>
      <c r="C5" s="8"/>
      <c r="D5" s="8"/>
      <c r="E5" s="8"/>
      <c r="F5" s="8"/>
      <c r="G5" s="8"/>
      <c r="H5" s="8"/>
      <c r="I5" s="8"/>
    </row>
    <row r="6" spans="2:15" x14ac:dyDescent="0.2">
      <c r="B6" s="8"/>
      <c r="C6" s="8"/>
      <c r="D6" s="8"/>
      <c r="E6" s="8"/>
      <c r="F6" s="8"/>
      <c r="G6" s="8"/>
      <c r="H6" s="8"/>
      <c r="I6" s="8"/>
    </row>
    <row r="7" spans="2:15" x14ac:dyDescent="0.2">
      <c r="B7" s="8"/>
      <c r="C7" s="8"/>
      <c r="D7" s="8"/>
      <c r="E7" s="8"/>
      <c r="F7" s="8"/>
      <c r="G7" s="8"/>
      <c r="H7" s="8"/>
      <c r="I7" s="8"/>
      <c r="N7" s="17"/>
    </row>
    <row r="8" spans="2:15" ht="16.5" x14ac:dyDescent="0.25">
      <c r="B8" s="8"/>
      <c r="C8" s="93" t="s">
        <v>18</v>
      </c>
      <c r="F8" s="15"/>
      <c r="G8" s="15"/>
      <c r="H8" s="15"/>
      <c r="I8" s="15"/>
      <c r="J8" s="16"/>
    </row>
    <row r="9" spans="2:15" x14ac:dyDescent="0.2">
      <c r="B9" s="8"/>
      <c r="C9" s="8"/>
      <c r="D9" s="8"/>
      <c r="E9" s="8"/>
      <c r="F9" s="8"/>
      <c r="G9" s="8"/>
      <c r="H9" s="8"/>
      <c r="I9" s="8"/>
    </row>
    <row r="10" spans="2:15" ht="6.75" customHeight="1" thickBot="1" x14ac:dyDescent="0.25">
      <c r="B10" s="8"/>
      <c r="C10" s="8"/>
      <c r="D10" s="8"/>
      <c r="E10" s="8"/>
      <c r="F10" s="8"/>
      <c r="G10" s="8"/>
      <c r="H10" s="8"/>
      <c r="I10" s="8"/>
    </row>
    <row r="11" spans="2:15" ht="13.5" thickBot="1" x14ac:dyDescent="0.25">
      <c r="D11" s="150" t="s">
        <v>3</v>
      </c>
      <c r="E11" s="151"/>
      <c r="F11" s="151"/>
      <c r="G11" s="151"/>
      <c r="H11" s="151"/>
      <c r="I11" s="151"/>
      <c r="J11" s="152"/>
      <c r="L11" s="8"/>
      <c r="M11" s="8"/>
    </row>
    <row r="12" spans="2:15" ht="16.5" x14ac:dyDescent="0.3">
      <c r="C12" s="95" t="s">
        <v>35</v>
      </c>
      <c r="D12" s="38" t="s">
        <v>22</v>
      </c>
      <c r="E12" s="39" t="s">
        <v>23</v>
      </c>
      <c r="F12" s="39" t="s">
        <v>26</v>
      </c>
      <c r="G12" s="39" t="s">
        <v>30</v>
      </c>
      <c r="J12" s="40" t="s">
        <v>31</v>
      </c>
      <c r="L12" s="8"/>
      <c r="M12" s="8"/>
    </row>
    <row r="13" spans="2:15" ht="16.5" customHeight="1" thickBot="1" x14ac:dyDescent="0.25">
      <c r="C13" s="97"/>
      <c r="D13" s="41"/>
      <c r="E13" s="42"/>
      <c r="F13" s="42"/>
      <c r="G13" s="43">
        <f>E13-D13</f>
        <v>0</v>
      </c>
      <c r="J13" s="44">
        <f>F13-E13</f>
        <v>0</v>
      </c>
      <c r="L13" s="8"/>
      <c r="M13" s="8"/>
    </row>
    <row r="14" spans="2:15" ht="13.5" thickBot="1" x14ac:dyDescent="0.25">
      <c r="C14" s="1"/>
      <c r="D14" s="4"/>
      <c r="E14" s="2"/>
      <c r="F14" s="5"/>
      <c r="G14" s="5"/>
      <c r="H14" s="5"/>
      <c r="I14" s="5"/>
      <c r="J14" s="3"/>
      <c r="K14" s="8"/>
      <c r="L14" s="8"/>
    </row>
    <row r="15" spans="2:15" x14ac:dyDescent="0.2">
      <c r="C15" s="141" t="s">
        <v>4</v>
      </c>
      <c r="D15" s="144"/>
      <c r="E15" s="144"/>
      <c r="F15" s="144"/>
      <c r="G15" s="144"/>
      <c r="H15" s="144"/>
      <c r="I15" s="144"/>
      <c r="J15" s="145"/>
      <c r="K15" s="8"/>
      <c r="L15" s="8"/>
      <c r="O15" s="18"/>
    </row>
    <row r="16" spans="2:15" ht="76.5" x14ac:dyDescent="0.2">
      <c r="C16" s="45" t="s">
        <v>1</v>
      </c>
      <c r="D16" s="46" t="s">
        <v>0</v>
      </c>
      <c r="E16" s="47" t="s">
        <v>22</v>
      </c>
      <c r="F16" s="47" t="s">
        <v>23</v>
      </c>
      <c r="G16" s="47" t="s">
        <v>26</v>
      </c>
      <c r="H16" s="48" t="s">
        <v>19</v>
      </c>
      <c r="I16" s="48" t="s">
        <v>20</v>
      </c>
      <c r="J16" s="49" t="s">
        <v>32</v>
      </c>
      <c r="K16" s="6"/>
    </row>
    <row r="17" spans="3:11" ht="16.5" customHeight="1" x14ac:dyDescent="0.2">
      <c r="C17" s="50"/>
      <c r="D17" s="51">
        <v>1</v>
      </c>
      <c r="E17" s="52"/>
      <c r="F17" s="52"/>
      <c r="G17" s="52"/>
      <c r="H17" s="90">
        <f t="shared" ref="H17:H45" si="0">((F17-E17)-$G$13)*D17*5.477/6.3</f>
        <v>0</v>
      </c>
      <c r="I17" s="90">
        <f t="shared" ref="I17:I45" si="1">((G17-F17)-$J$13)*D17*5.513/6.3</f>
        <v>0</v>
      </c>
      <c r="J17" s="106">
        <f>H17+I17</f>
        <v>0</v>
      </c>
      <c r="K17" s="8"/>
    </row>
    <row r="18" spans="3:11" ht="16.5" customHeight="1" x14ac:dyDescent="0.2">
      <c r="C18" s="50"/>
      <c r="D18" s="51">
        <v>1</v>
      </c>
      <c r="E18" s="52"/>
      <c r="F18" s="52"/>
      <c r="G18" s="52"/>
      <c r="H18" s="90">
        <f t="shared" si="0"/>
        <v>0</v>
      </c>
      <c r="I18" s="90">
        <f t="shared" si="1"/>
        <v>0</v>
      </c>
      <c r="J18" s="106">
        <f>H18+I18</f>
        <v>0</v>
      </c>
      <c r="K18" s="8"/>
    </row>
    <row r="19" spans="3:11" ht="16.5" customHeight="1" x14ac:dyDescent="0.2">
      <c r="C19" s="50"/>
      <c r="D19" s="51">
        <v>1</v>
      </c>
      <c r="E19" s="52"/>
      <c r="F19" s="52"/>
      <c r="G19" s="52"/>
      <c r="H19" s="90">
        <f t="shared" si="0"/>
        <v>0</v>
      </c>
      <c r="I19" s="90">
        <f t="shared" si="1"/>
        <v>0</v>
      </c>
      <c r="J19" s="106">
        <f t="shared" ref="J19:J45" si="2">H19+I19</f>
        <v>0</v>
      </c>
      <c r="K19" s="8"/>
    </row>
    <row r="20" spans="3:11" ht="16.5" customHeight="1" x14ac:dyDescent="0.2">
      <c r="C20" s="50"/>
      <c r="D20" s="51">
        <v>1</v>
      </c>
      <c r="E20" s="52"/>
      <c r="F20" s="52"/>
      <c r="G20" s="52"/>
      <c r="H20" s="90">
        <f t="shared" si="0"/>
        <v>0</v>
      </c>
      <c r="I20" s="90">
        <f t="shared" si="1"/>
        <v>0</v>
      </c>
      <c r="J20" s="106">
        <f t="shared" si="2"/>
        <v>0</v>
      </c>
      <c r="K20" s="8"/>
    </row>
    <row r="21" spans="3:11" ht="16.5" customHeight="1" x14ac:dyDescent="0.2">
      <c r="C21" s="50"/>
      <c r="D21" s="51">
        <v>1</v>
      </c>
      <c r="E21" s="52"/>
      <c r="F21" s="52"/>
      <c r="G21" s="52"/>
      <c r="H21" s="90">
        <f t="shared" si="0"/>
        <v>0</v>
      </c>
      <c r="I21" s="90">
        <f t="shared" si="1"/>
        <v>0</v>
      </c>
      <c r="J21" s="106">
        <f t="shared" si="2"/>
        <v>0</v>
      </c>
      <c r="K21" s="8"/>
    </row>
    <row r="22" spans="3:11" ht="16.5" customHeight="1" x14ac:dyDescent="0.2">
      <c r="C22" s="50"/>
      <c r="D22" s="51">
        <v>1</v>
      </c>
      <c r="E22" s="52"/>
      <c r="F22" s="52"/>
      <c r="G22" s="52"/>
      <c r="H22" s="90">
        <f t="shared" si="0"/>
        <v>0</v>
      </c>
      <c r="I22" s="90">
        <f t="shared" si="1"/>
        <v>0</v>
      </c>
      <c r="J22" s="106">
        <f t="shared" si="2"/>
        <v>0</v>
      </c>
      <c r="K22" s="8"/>
    </row>
    <row r="23" spans="3:11" ht="16.5" customHeight="1" x14ac:dyDescent="0.2">
      <c r="C23" s="50"/>
      <c r="D23" s="51">
        <v>1</v>
      </c>
      <c r="E23" s="52"/>
      <c r="F23" s="52"/>
      <c r="G23" s="52"/>
      <c r="H23" s="90">
        <f t="shared" si="0"/>
        <v>0</v>
      </c>
      <c r="I23" s="90">
        <f t="shared" si="1"/>
        <v>0</v>
      </c>
      <c r="J23" s="106">
        <f t="shared" si="2"/>
        <v>0</v>
      </c>
      <c r="K23" s="8"/>
    </row>
    <row r="24" spans="3:11" ht="16.5" customHeight="1" x14ac:dyDescent="0.2">
      <c r="C24" s="50"/>
      <c r="D24" s="51">
        <v>1</v>
      </c>
      <c r="E24" s="52"/>
      <c r="F24" s="52"/>
      <c r="G24" s="52"/>
      <c r="H24" s="90">
        <f t="shared" si="0"/>
        <v>0</v>
      </c>
      <c r="I24" s="90">
        <f t="shared" si="1"/>
        <v>0</v>
      </c>
      <c r="J24" s="106">
        <f t="shared" si="2"/>
        <v>0</v>
      </c>
      <c r="K24" s="8"/>
    </row>
    <row r="25" spans="3:11" ht="16.5" customHeight="1" x14ac:dyDescent="0.2">
      <c r="C25" s="50"/>
      <c r="D25" s="51">
        <v>1</v>
      </c>
      <c r="E25" s="52"/>
      <c r="F25" s="52"/>
      <c r="G25" s="52"/>
      <c r="H25" s="90">
        <f t="shared" si="0"/>
        <v>0</v>
      </c>
      <c r="I25" s="90">
        <f t="shared" si="1"/>
        <v>0</v>
      </c>
      <c r="J25" s="106">
        <f t="shared" si="2"/>
        <v>0</v>
      </c>
      <c r="K25" s="8"/>
    </row>
    <row r="26" spans="3:11" ht="16.5" customHeight="1" x14ac:dyDescent="0.2">
      <c r="C26" s="50"/>
      <c r="D26" s="51">
        <v>1</v>
      </c>
      <c r="E26" s="52"/>
      <c r="F26" s="52"/>
      <c r="G26" s="52"/>
      <c r="H26" s="90">
        <f t="shared" si="0"/>
        <v>0</v>
      </c>
      <c r="I26" s="90">
        <f t="shared" si="1"/>
        <v>0</v>
      </c>
      <c r="J26" s="106">
        <f t="shared" si="2"/>
        <v>0</v>
      </c>
      <c r="K26" s="8"/>
    </row>
    <row r="27" spans="3:11" ht="16.5" customHeight="1" x14ac:dyDescent="0.2">
      <c r="C27" s="50"/>
      <c r="D27" s="51">
        <v>1</v>
      </c>
      <c r="E27" s="52"/>
      <c r="F27" s="52"/>
      <c r="G27" s="52"/>
      <c r="H27" s="90">
        <f t="shared" si="0"/>
        <v>0</v>
      </c>
      <c r="I27" s="90">
        <f t="shared" si="1"/>
        <v>0</v>
      </c>
      <c r="J27" s="106">
        <f t="shared" si="2"/>
        <v>0</v>
      </c>
      <c r="K27" s="8"/>
    </row>
    <row r="28" spans="3:11" ht="16.5" customHeight="1" x14ac:dyDescent="0.2">
      <c r="C28" s="50"/>
      <c r="D28" s="51">
        <v>1</v>
      </c>
      <c r="E28" s="52"/>
      <c r="F28" s="52"/>
      <c r="G28" s="52"/>
      <c r="H28" s="90">
        <f t="shared" si="0"/>
        <v>0</v>
      </c>
      <c r="I28" s="90">
        <f t="shared" si="1"/>
        <v>0</v>
      </c>
      <c r="J28" s="106">
        <f t="shared" si="2"/>
        <v>0</v>
      </c>
      <c r="K28" s="8"/>
    </row>
    <row r="29" spans="3:11" ht="16.5" customHeight="1" x14ac:dyDescent="0.2">
      <c r="C29" s="50"/>
      <c r="D29" s="51">
        <v>1</v>
      </c>
      <c r="E29" s="52"/>
      <c r="F29" s="52"/>
      <c r="G29" s="52"/>
      <c r="H29" s="90">
        <f t="shared" si="0"/>
        <v>0</v>
      </c>
      <c r="I29" s="90">
        <f t="shared" si="1"/>
        <v>0</v>
      </c>
      <c r="J29" s="106">
        <f t="shared" si="2"/>
        <v>0</v>
      </c>
      <c r="K29" s="8"/>
    </row>
    <row r="30" spans="3:11" ht="16.5" customHeight="1" x14ac:dyDescent="0.2">
      <c r="C30" s="50"/>
      <c r="D30" s="51">
        <v>1</v>
      </c>
      <c r="E30" s="52"/>
      <c r="F30" s="52"/>
      <c r="G30" s="52"/>
      <c r="H30" s="90">
        <f t="shared" si="0"/>
        <v>0</v>
      </c>
      <c r="I30" s="90">
        <f t="shared" si="1"/>
        <v>0</v>
      </c>
      <c r="J30" s="106">
        <f t="shared" si="2"/>
        <v>0</v>
      </c>
      <c r="K30" s="8"/>
    </row>
    <row r="31" spans="3:11" ht="16.5" customHeight="1" x14ac:dyDescent="0.2">
      <c r="C31" s="50"/>
      <c r="D31" s="51">
        <v>1</v>
      </c>
      <c r="E31" s="52"/>
      <c r="F31" s="52"/>
      <c r="G31" s="52"/>
      <c r="H31" s="90">
        <f t="shared" si="0"/>
        <v>0</v>
      </c>
      <c r="I31" s="90">
        <f t="shared" si="1"/>
        <v>0</v>
      </c>
      <c r="J31" s="106">
        <f t="shared" si="2"/>
        <v>0</v>
      </c>
      <c r="K31" s="8"/>
    </row>
    <row r="32" spans="3:11" ht="16.5" customHeight="1" x14ac:dyDescent="0.2">
      <c r="C32" s="50"/>
      <c r="D32" s="51">
        <v>1</v>
      </c>
      <c r="E32" s="52"/>
      <c r="F32" s="52"/>
      <c r="G32" s="52"/>
      <c r="H32" s="90">
        <f t="shared" si="0"/>
        <v>0</v>
      </c>
      <c r="I32" s="90">
        <f t="shared" si="1"/>
        <v>0</v>
      </c>
      <c r="J32" s="106">
        <f t="shared" si="2"/>
        <v>0</v>
      </c>
      <c r="K32" s="8"/>
    </row>
    <row r="33" spans="3:11" ht="16.5" customHeight="1" x14ac:dyDescent="0.2">
      <c r="C33" s="50"/>
      <c r="D33" s="51">
        <v>1</v>
      </c>
      <c r="E33" s="52"/>
      <c r="F33" s="52"/>
      <c r="G33" s="52"/>
      <c r="H33" s="90">
        <f t="shared" si="0"/>
        <v>0</v>
      </c>
      <c r="I33" s="90">
        <f t="shared" si="1"/>
        <v>0</v>
      </c>
      <c r="J33" s="106">
        <f t="shared" si="2"/>
        <v>0</v>
      </c>
      <c r="K33" s="8"/>
    </row>
    <row r="34" spans="3:11" ht="16.5" customHeight="1" x14ac:dyDescent="0.2">
      <c r="C34" s="50"/>
      <c r="D34" s="51">
        <v>1</v>
      </c>
      <c r="E34" s="52"/>
      <c r="F34" s="52"/>
      <c r="G34" s="52"/>
      <c r="H34" s="90">
        <f t="shared" si="0"/>
        <v>0</v>
      </c>
      <c r="I34" s="90">
        <f t="shared" si="1"/>
        <v>0</v>
      </c>
      <c r="J34" s="106">
        <f t="shared" si="2"/>
        <v>0</v>
      </c>
      <c r="K34" s="8"/>
    </row>
    <row r="35" spans="3:11" ht="16.5" customHeight="1" x14ac:dyDescent="0.2">
      <c r="C35" s="50"/>
      <c r="D35" s="51">
        <v>1</v>
      </c>
      <c r="E35" s="52"/>
      <c r="F35" s="52"/>
      <c r="G35" s="52"/>
      <c r="H35" s="90">
        <f t="shared" si="0"/>
        <v>0</v>
      </c>
      <c r="I35" s="90">
        <f t="shared" si="1"/>
        <v>0</v>
      </c>
      <c r="J35" s="106">
        <f t="shared" si="2"/>
        <v>0</v>
      </c>
      <c r="K35" s="8"/>
    </row>
    <row r="36" spans="3:11" ht="16.5" customHeight="1" x14ac:dyDescent="0.2">
      <c r="C36" s="50"/>
      <c r="D36" s="51">
        <v>1</v>
      </c>
      <c r="E36" s="52"/>
      <c r="F36" s="52"/>
      <c r="G36" s="52"/>
      <c r="H36" s="90">
        <f t="shared" si="0"/>
        <v>0</v>
      </c>
      <c r="I36" s="90">
        <f t="shared" si="1"/>
        <v>0</v>
      </c>
      <c r="J36" s="106">
        <f t="shared" si="2"/>
        <v>0</v>
      </c>
      <c r="K36" s="8"/>
    </row>
    <row r="37" spans="3:11" ht="16.5" customHeight="1" x14ac:dyDescent="0.2">
      <c r="C37" s="50"/>
      <c r="D37" s="51">
        <v>1</v>
      </c>
      <c r="E37" s="52"/>
      <c r="F37" s="52"/>
      <c r="G37" s="52"/>
      <c r="H37" s="90">
        <f t="shared" si="0"/>
        <v>0</v>
      </c>
      <c r="I37" s="90">
        <f t="shared" si="1"/>
        <v>0</v>
      </c>
      <c r="J37" s="106">
        <f t="shared" si="2"/>
        <v>0</v>
      </c>
      <c r="K37" s="8"/>
    </row>
    <row r="38" spans="3:11" ht="16.5" customHeight="1" x14ac:dyDescent="0.2">
      <c r="C38" s="50"/>
      <c r="D38" s="51">
        <v>1</v>
      </c>
      <c r="E38" s="52"/>
      <c r="F38" s="52"/>
      <c r="G38" s="52"/>
      <c r="H38" s="90">
        <f t="shared" si="0"/>
        <v>0</v>
      </c>
      <c r="I38" s="90">
        <f t="shared" si="1"/>
        <v>0</v>
      </c>
      <c r="J38" s="106">
        <f t="shared" si="2"/>
        <v>0</v>
      </c>
      <c r="K38" s="8"/>
    </row>
    <row r="39" spans="3:11" ht="16.5" customHeight="1" x14ac:dyDescent="0.2">
      <c r="C39" s="50"/>
      <c r="D39" s="51">
        <v>1</v>
      </c>
      <c r="E39" s="52"/>
      <c r="F39" s="52"/>
      <c r="G39" s="52"/>
      <c r="H39" s="90">
        <f t="shared" si="0"/>
        <v>0</v>
      </c>
      <c r="I39" s="90">
        <f t="shared" si="1"/>
        <v>0</v>
      </c>
      <c r="J39" s="106">
        <f t="shared" si="2"/>
        <v>0</v>
      </c>
      <c r="K39" s="8"/>
    </row>
    <row r="40" spans="3:11" ht="16.5" customHeight="1" x14ac:dyDescent="0.2">
      <c r="C40" s="50"/>
      <c r="D40" s="51">
        <v>1</v>
      </c>
      <c r="E40" s="52"/>
      <c r="F40" s="52"/>
      <c r="G40" s="52"/>
      <c r="H40" s="90">
        <f t="shared" si="0"/>
        <v>0</v>
      </c>
      <c r="I40" s="90">
        <f t="shared" si="1"/>
        <v>0</v>
      </c>
      <c r="J40" s="106">
        <f t="shared" si="2"/>
        <v>0</v>
      </c>
      <c r="K40" s="8"/>
    </row>
    <row r="41" spans="3:11" ht="16.5" customHeight="1" x14ac:dyDescent="0.2">
      <c r="C41" s="50"/>
      <c r="D41" s="51">
        <v>1</v>
      </c>
      <c r="E41" s="52"/>
      <c r="F41" s="52"/>
      <c r="G41" s="52"/>
      <c r="H41" s="90">
        <f t="shared" si="0"/>
        <v>0</v>
      </c>
      <c r="I41" s="90">
        <f t="shared" si="1"/>
        <v>0</v>
      </c>
      <c r="J41" s="106">
        <f t="shared" si="2"/>
        <v>0</v>
      </c>
      <c r="K41" s="8"/>
    </row>
    <row r="42" spans="3:11" ht="16.5" customHeight="1" x14ac:dyDescent="0.2">
      <c r="C42" s="50"/>
      <c r="D42" s="51">
        <v>1</v>
      </c>
      <c r="E42" s="52"/>
      <c r="F42" s="52"/>
      <c r="G42" s="52"/>
      <c r="H42" s="90">
        <f t="shared" si="0"/>
        <v>0</v>
      </c>
      <c r="I42" s="90">
        <f t="shared" si="1"/>
        <v>0</v>
      </c>
      <c r="J42" s="106">
        <f t="shared" si="2"/>
        <v>0</v>
      </c>
      <c r="K42" s="8"/>
    </row>
    <row r="43" spans="3:11" ht="16.5" customHeight="1" x14ac:dyDescent="0.2">
      <c r="C43" s="50"/>
      <c r="D43" s="51">
        <v>1</v>
      </c>
      <c r="E43" s="52"/>
      <c r="F43" s="52"/>
      <c r="G43" s="52"/>
      <c r="H43" s="90">
        <f t="shared" si="0"/>
        <v>0</v>
      </c>
      <c r="I43" s="90">
        <f t="shared" si="1"/>
        <v>0</v>
      </c>
      <c r="J43" s="106">
        <f t="shared" si="2"/>
        <v>0</v>
      </c>
      <c r="K43" s="8"/>
    </row>
    <row r="44" spans="3:11" ht="16.5" customHeight="1" x14ac:dyDescent="0.2">
      <c r="C44" s="50"/>
      <c r="D44" s="51">
        <v>1</v>
      </c>
      <c r="E44" s="52"/>
      <c r="F44" s="52"/>
      <c r="G44" s="52"/>
      <c r="H44" s="90">
        <f t="shared" si="0"/>
        <v>0</v>
      </c>
      <c r="I44" s="90">
        <f t="shared" si="1"/>
        <v>0</v>
      </c>
      <c r="J44" s="106">
        <f t="shared" si="2"/>
        <v>0</v>
      </c>
      <c r="K44" s="8"/>
    </row>
    <row r="45" spans="3:11" ht="16.5" customHeight="1" thickBot="1" x14ac:dyDescent="0.25">
      <c r="C45" s="53"/>
      <c r="D45" s="54">
        <v>1</v>
      </c>
      <c r="E45" s="55"/>
      <c r="F45" s="55"/>
      <c r="G45" s="55"/>
      <c r="H45" s="91">
        <f t="shared" si="0"/>
        <v>0</v>
      </c>
      <c r="I45" s="91">
        <f t="shared" si="1"/>
        <v>0</v>
      </c>
      <c r="J45" s="108">
        <f t="shared" si="2"/>
        <v>0</v>
      </c>
      <c r="K45" s="8"/>
    </row>
    <row r="46" spans="3:11" x14ac:dyDescent="0.2">
      <c r="C46" s="9"/>
      <c r="D46" s="9"/>
      <c r="E46" s="10"/>
      <c r="F46" s="10"/>
      <c r="G46" s="10"/>
      <c r="H46" s="10"/>
      <c r="I46" s="10"/>
      <c r="J46" s="11"/>
    </row>
    <row r="47" spans="3:11" x14ac:dyDescent="0.2">
      <c r="C47" s="12"/>
      <c r="D47" s="12"/>
      <c r="E47" s="13"/>
      <c r="F47" s="13"/>
      <c r="G47" s="13"/>
      <c r="H47" s="13"/>
      <c r="I47" s="13"/>
      <c r="J47" s="11"/>
    </row>
    <row r="48" spans="3:11" x14ac:dyDescent="0.2">
      <c r="C48" s="12"/>
      <c r="D48" s="12"/>
      <c r="E48" s="13"/>
      <c r="F48" s="13"/>
      <c r="G48" s="13"/>
      <c r="H48" s="13"/>
      <c r="I48" s="13"/>
      <c r="J48" s="11"/>
    </row>
    <row r="49" spans="3:10" x14ac:dyDescent="0.2">
      <c r="C49" s="9"/>
      <c r="D49" s="9"/>
      <c r="E49" s="10"/>
      <c r="F49" s="14"/>
      <c r="G49" s="14"/>
      <c r="H49" s="14"/>
      <c r="I49" s="14"/>
      <c r="J49" s="11"/>
    </row>
  </sheetData>
  <sheetProtection password="CC4B" sheet="1" objects="1" scenarios="1" selectLockedCells="1"/>
  <mergeCells count="2">
    <mergeCell ref="C15:J15"/>
    <mergeCell ref="D11:J11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G47"/>
  <sheetViews>
    <sheetView showGridLines="0" tabSelected="1" workbookViewId="0">
      <selection activeCell="E9" sqref="E9"/>
    </sheetView>
  </sheetViews>
  <sheetFormatPr defaultRowHeight="15" x14ac:dyDescent="0.25"/>
  <cols>
    <col min="1" max="1" width="8.7109375" style="114" customWidth="1"/>
    <col min="2" max="2" width="20.7109375" style="114" customWidth="1"/>
    <col min="3" max="7" width="10.7109375" style="114" customWidth="1"/>
    <col min="8" max="9" width="8.7109375" style="114" customWidth="1"/>
    <col min="10" max="16384" width="9.140625" style="114"/>
  </cols>
  <sheetData>
    <row r="6" spans="2:7" ht="15.75" thickBot="1" x14ac:dyDescent="0.3"/>
    <row r="7" spans="2:7" x14ac:dyDescent="0.25">
      <c r="E7" s="153" t="s">
        <v>3</v>
      </c>
      <c r="F7" s="154"/>
      <c r="G7" s="155"/>
    </row>
    <row r="8" spans="2:7" ht="16.5" x14ac:dyDescent="0.3">
      <c r="B8" s="137" t="s">
        <v>44</v>
      </c>
      <c r="E8" s="135" t="s">
        <v>22</v>
      </c>
      <c r="F8" s="134" t="s">
        <v>23</v>
      </c>
      <c r="G8" s="133" t="s">
        <v>24</v>
      </c>
    </row>
    <row r="9" spans="2:7" ht="15.75" thickBot="1" x14ac:dyDescent="0.3">
      <c r="E9" s="132"/>
      <c r="F9" s="131"/>
      <c r="G9" s="130">
        <f>F9-(E9*1300/1800)</f>
        <v>0</v>
      </c>
    </row>
    <row r="10" spans="2:7" ht="15.75" thickBot="1" x14ac:dyDescent="0.3"/>
    <row r="11" spans="2:7" x14ac:dyDescent="0.25">
      <c r="B11" s="153" t="s">
        <v>43</v>
      </c>
      <c r="C11" s="155"/>
      <c r="E11" s="153" t="s">
        <v>42</v>
      </c>
      <c r="F11" s="154"/>
      <c r="G11" s="155"/>
    </row>
    <row r="12" spans="2:7" ht="16.5" x14ac:dyDescent="0.3">
      <c r="B12" s="136">
        <v>50</v>
      </c>
      <c r="C12" s="133" t="s">
        <v>41</v>
      </c>
      <c r="E12" s="135" t="s">
        <v>22</v>
      </c>
      <c r="F12" s="134" t="s">
        <v>23</v>
      </c>
      <c r="G12" s="133" t="s">
        <v>24</v>
      </c>
    </row>
    <row r="13" spans="2:7" ht="15.75" thickBot="1" x14ac:dyDescent="0.3">
      <c r="E13" s="132"/>
      <c r="F13" s="131"/>
      <c r="G13" s="130">
        <f>F13-(E13*1300/1800)</f>
        <v>0</v>
      </c>
    </row>
    <row r="15" spans="2:7" x14ac:dyDescent="0.25">
      <c r="B15" s="156" t="s">
        <v>4</v>
      </c>
      <c r="C15" s="157"/>
      <c r="D15" s="157"/>
      <c r="E15" s="157"/>
      <c r="F15" s="157"/>
      <c r="G15" s="158"/>
    </row>
    <row r="16" spans="2:7" ht="25.5" x14ac:dyDescent="0.25">
      <c r="B16" s="129" t="s">
        <v>1</v>
      </c>
      <c r="C16" s="128" t="s">
        <v>0</v>
      </c>
      <c r="D16" s="127" t="s">
        <v>22</v>
      </c>
      <c r="E16" s="127" t="s">
        <v>23</v>
      </c>
      <c r="F16" s="126" t="s">
        <v>24</v>
      </c>
      <c r="G16" s="125" t="s">
        <v>40</v>
      </c>
    </row>
    <row r="17" spans="2:7" x14ac:dyDescent="0.25">
      <c r="B17" s="124"/>
      <c r="C17" s="123">
        <v>1</v>
      </c>
      <c r="D17" s="122"/>
      <c r="E17" s="121"/>
      <c r="F17" s="116">
        <f t="shared" ref="F17:F47" si="0">E17-(D17*1300/1800)</f>
        <v>0</v>
      </c>
      <c r="G17" s="115" t="e">
        <f t="shared" ref="G17:G47" si="1">(F17-G$9)/(G$13-G$9)*B$12*C17</f>
        <v>#DIV/0!</v>
      </c>
    </row>
    <row r="18" spans="2:7" x14ac:dyDescent="0.25">
      <c r="B18" s="124"/>
      <c r="C18" s="123">
        <v>1</v>
      </c>
      <c r="D18" s="122"/>
      <c r="E18" s="121"/>
      <c r="F18" s="116">
        <f t="shared" si="0"/>
        <v>0</v>
      </c>
      <c r="G18" s="115" t="e">
        <f t="shared" si="1"/>
        <v>#DIV/0!</v>
      </c>
    </row>
    <row r="19" spans="2:7" x14ac:dyDescent="0.25">
      <c r="B19" s="124"/>
      <c r="C19" s="123">
        <v>1</v>
      </c>
      <c r="D19" s="122"/>
      <c r="E19" s="121"/>
      <c r="F19" s="116">
        <f t="shared" si="0"/>
        <v>0</v>
      </c>
      <c r="G19" s="115" t="e">
        <f t="shared" si="1"/>
        <v>#DIV/0!</v>
      </c>
    </row>
    <row r="20" spans="2:7" x14ac:dyDescent="0.25">
      <c r="B20" s="124"/>
      <c r="C20" s="123">
        <v>1</v>
      </c>
      <c r="D20" s="122"/>
      <c r="E20" s="121"/>
      <c r="F20" s="116">
        <f t="shared" si="0"/>
        <v>0</v>
      </c>
      <c r="G20" s="115" t="e">
        <f t="shared" si="1"/>
        <v>#DIV/0!</v>
      </c>
    </row>
    <row r="21" spans="2:7" x14ac:dyDescent="0.25">
      <c r="B21" s="124"/>
      <c r="C21" s="123">
        <v>1</v>
      </c>
      <c r="D21" s="122"/>
      <c r="E21" s="121"/>
      <c r="F21" s="116">
        <f t="shared" si="0"/>
        <v>0</v>
      </c>
      <c r="G21" s="115" t="e">
        <f t="shared" si="1"/>
        <v>#DIV/0!</v>
      </c>
    </row>
    <row r="22" spans="2:7" x14ac:dyDescent="0.25">
      <c r="B22" s="124"/>
      <c r="C22" s="123">
        <v>1</v>
      </c>
      <c r="D22" s="122"/>
      <c r="E22" s="121"/>
      <c r="F22" s="116">
        <f t="shared" si="0"/>
        <v>0</v>
      </c>
      <c r="G22" s="115" t="e">
        <f t="shared" si="1"/>
        <v>#DIV/0!</v>
      </c>
    </row>
    <row r="23" spans="2:7" x14ac:dyDescent="0.25">
      <c r="B23" s="124"/>
      <c r="C23" s="123">
        <v>1</v>
      </c>
      <c r="D23" s="122"/>
      <c r="E23" s="121"/>
      <c r="F23" s="116">
        <f t="shared" si="0"/>
        <v>0</v>
      </c>
      <c r="G23" s="115" t="e">
        <f t="shared" si="1"/>
        <v>#DIV/0!</v>
      </c>
    </row>
    <row r="24" spans="2:7" x14ac:dyDescent="0.25">
      <c r="B24" s="124"/>
      <c r="C24" s="123">
        <v>1</v>
      </c>
      <c r="D24" s="122"/>
      <c r="E24" s="121"/>
      <c r="F24" s="116">
        <f t="shared" si="0"/>
        <v>0</v>
      </c>
      <c r="G24" s="115" t="e">
        <f t="shared" si="1"/>
        <v>#DIV/0!</v>
      </c>
    </row>
    <row r="25" spans="2:7" x14ac:dyDescent="0.25">
      <c r="B25" s="124"/>
      <c r="C25" s="123">
        <v>1</v>
      </c>
      <c r="D25" s="122"/>
      <c r="E25" s="121"/>
      <c r="F25" s="116">
        <f t="shared" si="0"/>
        <v>0</v>
      </c>
      <c r="G25" s="115" t="e">
        <f t="shared" si="1"/>
        <v>#DIV/0!</v>
      </c>
    </row>
    <row r="26" spans="2:7" x14ac:dyDescent="0.25">
      <c r="B26" s="124"/>
      <c r="C26" s="123">
        <v>1</v>
      </c>
      <c r="D26" s="122"/>
      <c r="E26" s="121"/>
      <c r="F26" s="116">
        <f t="shared" si="0"/>
        <v>0</v>
      </c>
      <c r="G26" s="115" t="e">
        <f t="shared" si="1"/>
        <v>#DIV/0!</v>
      </c>
    </row>
    <row r="27" spans="2:7" x14ac:dyDescent="0.25">
      <c r="B27" s="124"/>
      <c r="C27" s="123">
        <v>1</v>
      </c>
      <c r="D27" s="122"/>
      <c r="E27" s="121"/>
      <c r="F27" s="116">
        <f t="shared" si="0"/>
        <v>0</v>
      </c>
      <c r="G27" s="115" t="e">
        <f t="shared" si="1"/>
        <v>#DIV/0!</v>
      </c>
    </row>
    <row r="28" spans="2:7" x14ac:dyDescent="0.25">
      <c r="B28" s="124"/>
      <c r="C28" s="123">
        <v>1</v>
      </c>
      <c r="D28" s="122"/>
      <c r="E28" s="121"/>
      <c r="F28" s="116">
        <f t="shared" si="0"/>
        <v>0</v>
      </c>
      <c r="G28" s="115" t="e">
        <f t="shared" si="1"/>
        <v>#DIV/0!</v>
      </c>
    </row>
    <row r="29" spans="2:7" x14ac:dyDescent="0.25">
      <c r="B29" s="124"/>
      <c r="C29" s="123">
        <v>1</v>
      </c>
      <c r="D29" s="122"/>
      <c r="E29" s="121"/>
      <c r="F29" s="116">
        <f t="shared" si="0"/>
        <v>0</v>
      </c>
      <c r="G29" s="115" t="e">
        <f t="shared" si="1"/>
        <v>#DIV/0!</v>
      </c>
    </row>
    <row r="30" spans="2:7" x14ac:dyDescent="0.25">
      <c r="B30" s="124"/>
      <c r="C30" s="123">
        <v>1</v>
      </c>
      <c r="D30" s="122"/>
      <c r="E30" s="121"/>
      <c r="F30" s="116">
        <f t="shared" si="0"/>
        <v>0</v>
      </c>
      <c r="G30" s="115" t="e">
        <f t="shared" si="1"/>
        <v>#DIV/0!</v>
      </c>
    </row>
    <row r="31" spans="2:7" x14ac:dyDescent="0.25">
      <c r="B31" s="124"/>
      <c r="C31" s="123">
        <v>1</v>
      </c>
      <c r="D31" s="122"/>
      <c r="E31" s="121"/>
      <c r="F31" s="116">
        <f t="shared" si="0"/>
        <v>0</v>
      </c>
      <c r="G31" s="115" t="e">
        <f t="shared" si="1"/>
        <v>#DIV/0!</v>
      </c>
    </row>
    <row r="32" spans="2:7" x14ac:dyDescent="0.25">
      <c r="B32" s="124"/>
      <c r="C32" s="123">
        <v>1</v>
      </c>
      <c r="D32" s="122"/>
      <c r="E32" s="121"/>
      <c r="F32" s="116">
        <f t="shared" si="0"/>
        <v>0</v>
      </c>
      <c r="G32" s="115" t="e">
        <f t="shared" si="1"/>
        <v>#DIV/0!</v>
      </c>
    </row>
    <row r="33" spans="2:7" x14ac:dyDescent="0.25">
      <c r="B33" s="124"/>
      <c r="C33" s="123">
        <v>1</v>
      </c>
      <c r="D33" s="122"/>
      <c r="E33" s="121"/>
      <c r="F33" s="116">
        <f t="shared" si="0"/>
        <v>0</v>
      </c>
      <c r="G33" s="115" t="e">
        <f t="shared" si="1"/>
        <v>#DIV/0!</v>
      </c>
    </row>
    <row r="34" spans="2:7" x14ac:dyDescent="0.25">
      <c r="B34" s="124"/>
      <c r="C34" s="123">
        <v>1</v>
      </c>
      <c r="D34" s="122"/>
      <c r="E34" s="121"/>
      <c r="F34" s="116">
        <f t="shared" si="0"/>
        <v>0</v>
      </c>
      <c r="G34" s="115" t="e">
        <f t="shared" si="1"/>
        <v>#DIV/0!</v>
      </c>
    </row>
    <row r="35" spans="2:7" x14ac:dyDescent="0.25">
      <c r="B35" s="124"/>
      <c r="C35" s="123">
        <v>1</v>
      </c>
      <c r="D35" s="122"/>
      <c r="E35" s="121"/>
      <c r="F35" s="116">
        <f t="shared" si="0"/>
        <v>0</v>
      </c>
      <c r="G35" s="115" t="e">
        <f t="shared" si="1"/>
        <v>#DIV/0!</v>
      </c>
    </row>
    <row r="36" spans="2:7" x14ac:dyDescent="0.25">
      <c r="B36" s="124"/>
      <c r="C36" s="123">
        <v>1</v>
      </c>
      <c r="D36" s="122"/>
      <c r="E36" s="121"/>
      <c r="F36" s="116">
        <f t="shared" si="0"/>
        <v>0</v>
      </c>
      <c r="G36" s="115" t="e">
        <f t="shared" si="1"/>
        <v>#DIV/0!</v>
      </c>
    </row>
    <row r="37" spans="2:7" x14ac:dyDescent="0.25">
      <c r="B37" s="124"/>
      <c r="C37" s="123">
        <v>1</v>
      </c>
      <c r="D37" s="122"/>
      <c r="E37" s="121"/>
      <c r="F37" s="116">
        <f t="shared" si="0"/>
        <v>0</v>
      </c>
      <c r="G37" s="115" t="e">
        <f t="shared" si="1"/>
        <v>#DIV/0!</v>
      </c>
    </row>
    <row r="38" spans="2:7" x14ac:dyDescent="0.25">
      <c r="B38" s="124"/>
      <c r="C38" s="123">
        <v>1</v>
      </c>
      <c r="D38" s="122"/>
      <c r="E38" s="121"/>
      <c r="F38" s="116">
        <f t="shared" si="0"/>
        <v>0</v>
      </c>
      <c r="G38" s="115" t="e">
        <f t="shared" si="1"/>
        <v>#DIV/0!</v>
      </c>
    </row>
    <row r="39" spans="2:7" x14ac:dyDescent="0.25">
      <c r="B39" s="124"/>
      <c r="C39" s="123">
        <v>1</v>
      </c>
      <c r="D39" s="122"/>
      <c r="E39" s="121"/>
      <c r="F39" s="116">
        <f t="shared" si="0"/>
        <v>0</v>
      </c>
      <c r="G39" s="115" t="e">
        <f t="shared" si="1"/>
        <v>#DIV/0!</v>
      </c>
    </row>
    <row r="40" spans="2:7" x14ac:dyDescent="0.25">
      <c r="B40" s="124"/>
      <c r="C40" s="123">
        <v>1</v>
      </c>
      <c r="D40" s="122"/>
      <c r="E40" s="121"/>
      <c r="F40" s="116">
        <f t="shared" si="0"/>
        <v>0</v>
      </c>
      <c r="G40" s="115" t="e">
        <f t="shared" si="1"/>
        <v>#DIV/0!</v>
      </c>
    </row>
    <row r="41" spans="2:7" x14ac:dyDescent="0.25">
      <c r="B41" s="124"/>
      <c r="C41" s="123">
        <v>1</v>
      </c>
      <c r="D41" s="122"/>
      <c r="E41" s="121"/>
      <c r="F41" s="116">
        <f t="shared" si="0"/>
        <v>0</v>
      </c>
      <c r="G41" s="115" t="e">
        <f t="shared" si="1"/>
        <v>#DIV/0!</v>
      </c>
    </row>
    <row r="42" spans="2:7" x14ac:dyDescent="0.25">
      <c r="B42" s="124"/>
      <c r="C42" s="123">
        <v>1</v>
      </c>
      <c r="D42" s="122"/>
      <c r="E42" s="121"/>
      <c r="F42" s="116">
        <f t="shared" si="0"/>
        <v>0</v>
      </c>
      <c r="G42" s="115" t="e">
        <f t="shared" si="1"/>
        <v>#DIV/0!</v>
      </c>
    </row>
    <row r="43" spans="2:7" x14ac:dyDescent="0.25">
      <c r="B43" s="124"/>
      <c r="C43" s="123">
        <v>1</v>
      </c>
      <c r="D43" s="122"/>
      <c r="E43" s="121"/>
      <c r="F43" s="116">
        <f t="shared" si="0"/>
        <v>0</v>
      </c>
      <c r="G43" s="115" t="e">
        <f t="shared" si="1"/>
        <v>#DIV/0!</v>
      </c>
    </row>
    <row r="44" spans="2:7" x14ac:dyDescent="0.25">
      <c r="B44" s="124"/>
      <c r="C44" s="123">
        <v>1</v>
      </c>
      <c r="D44" s="122"/>
      <c r="E44" s="121"/>
      <c r="F44" s="116">
        <f t="shared" si="0"/>
        <v>0</v>
      </c>
      <c r="G44" s="115" t="e">
        <f t="shared" si="1"/>
        <v>#DIV/0!</v>
      </c>
    </row>
    <row r="45" spans="2:7" x14ac:dyDescent="0.25">
      <c r="B45" s="124"/>
      <c r="C45" s="123">
        <v>1</v>
      </c>
      <c r="D45" s="122"/>
      <c r="E45" s="121"/>
      <c r="F45" s="116">
        <f t="shared" si="0"/>
        <v>0</v>
      </c>
      <c r="G45" s="115" t="e">
        <f t="shared" si="1"/>
        <v>#DIV/0!</v>
      </c>
    </row>
    <row r="46" spans="2:7" x14ac:dyDescent="0.25">
      <c r="B46" s="124"/>
      <c r="C46" s="123">
        <v>1</v>
      </c>
      <c r="D46" s="122"/>
      <c r="E46" s="121"/>
      <c r="F46" s="116">
        <f t="shared" si="0"/>
        <v>0</v>
      </c>
      <c r="G46" s="115" t="e">
        <f t="shared" si="1"/>
        <v>#DIV/0!</v>
      </c>
    </row>
    <row r="47" spans="2:7" ht="15.75" thickBot="1" x14ac:dyDescent="0.3">
      <c r="B47" s="120"/>
      <c r="C47" s="119">
        <v>1</v>
      </c>
      <c r="D47" s="118"/>
      <c r="E47" s="117"/>
      <c r="F47" s="116">
        <f t="shared" si="0"/>
        <v>0</v>
      </c>
      <c r="G47" s="115" t="e">
        <f t="shared" si="1"/>
        <v>#DIV/0!</v>
      </c>
    </row>
  </sheetData>
  <sheetProtection password="CC4B" sheet="1" objects="1" scenarios="1" selectLockedCells="1"/>
  <mergeCells count="4">
    <mergeCell ref="E7:G7"/>
    <mergeCell ref="E11:G11"/>
    <mergeCell ref="B15:G15"/>
    <mergeCell ref="B11:C11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K50"/>
  <sheetViews>
    <sheetView workbookViewId="0">
      <selection activeCell="D28" sqref="D28"/>
    </sheetView>
  </sheetViews>
  <sheetFormatPr defaultRowHeight="12.75" x14ac:dyDescent="0.2"/>
  <cols>
    <col min="1" max="1" width="9.140625" style="7"/>
    <col min="2" max="2" width="0" style="7" hidden="1" customWidth="1"/>
    <col min="3" max="3" width="30.7109375" style="7" customWidth="1"/>
    <col min="4" max="4" width="9.140625" style="7"/>
    <col min="5" max="6" width="9.5703125" style="7" bestFit="1" customWidth="1"/>
    <col min="7" max="8" width="9.7109375" style="7" customWidth="1"/>
    <col min="9" max="16384" width="9.140625" style="7"/>
  </cols>
  <sheetData>
    <row r="5" spans="2:11" x14ac:dyDescent="0.2">
      <c r="B5" s="8"/>
      <c r="C5" s="8"/>
      <c r="D5" s="8"/>
      <c r="E5" s="8"/>
      <c r="F5" s="8"/>
    </row>
    <row r="6" spans="2:11" x14ac:dyDescent="0.2">
      <c r="B6" s="8"/>
      <c r="C6" s="8"/>
      <c r="D6" s="8"/>
      <c r="E6" s="8"/>
      <c r="F6" s="8"/>
    </row>
    <row r="7" spans="2:11" x14ac:dyDescent="0.2">
      <c r="B7" s="8"/>
      <c r="C7" s="8"/>
      <c r="D7" s="8"/>
      <c r="E7" s="8"/>
      <c r="F7" s="8"/>
      <c r="K7" s="17"/>
    </row>
    <row r="8" spans="2:11" ht="16.5" customHeight="1" x14ac:dyDescent="0.2">
      <c r="B8" s="8"/>
      <c r="E8" s="15"/>
      <c r="F8" s="15"/>
      <c r="G8" s="16"/>
    </row>
    <row r="9" spans="2:11" ht="16.5" customHeight="1" thickBot="1" x14ac:dyDescent="0.3">
      <c r="B9" s="8"/>
      <c r="C9" s="94" t="s">
        <v>36</v>
      </c>
      <c r="D9" s="8"/>
      <c r="E9" s="8"/>
      <c r="F9" s="8"/>
    </row>
    <row r="10" spans="2:11" ht="15.95" customHeight="1" thickBot="1" x14ac:dyDescent="0.25">
      <c r="C10" s="4"/>
      <c r="E10" s="141" t="s">
        <v>3</v>
      </c>
      <c r="F10" s="144"/>
      <c r="G10" s="145"/>
      <c r="H10" s="8"/>
      <c r="I10" s="8"/>
    </row>
    <row r="11" spans="2:11" ht="16.5" customHeight="1" x14ac:dyDescent="0.2">
      <c r="C11" s="95" t="s">
        <v>35</v>
      </c>
      <c r="E11" s="75" t="s">
        <v>22</v>
      </c>
      <c r="F11" s="76" t="s">
        <v>23</v>
      </c>
      <c r="G11" s="77" t="s">
        <v>24</v>
      </c>
      <c r="H11" s="8"/>
      <c r="I11" s="8"/>
    </row>
    <row r="12" spans="2:11" ht="16.5" customHeight="1" thickBot="1" x14ac:dyDescent="0.25">
      <c r="C12" s="112"/>
      <c r="E12" s="53"/>
      <c r="F12" s="55"/>
      <c r="G12" s="81">
        <f>E12-F12</f>
        <v>0</v>
      </c>
      <c r="H12" s="8"/>
      <c r="I12" s="8"/>
    </row>
    <row r="13" spans="2:11" ht="16.5" customHeight="1" thickBot="1" x14ac:dyDescent="0.25">
      <c r="C13" s="1"/>
      <c r="D13" s="4"/>
      <c r="E13" s="2"/>
      <c r="F13" s="5"/>
      <c r="G13" s="3"/>
      <c r="H13" s="8"/>
      <c r="I13" s="8"/>
    </row>
    <row r="14" spans="2:11" ht="15.95" customHeight="1" x14ac:dyDescent="0.2">
      <c r="C14" s="141" t="s">
        <v>4</v>
      </c>
      <c r="D14" s="144"/>
      <c r="E14" s="144"/>
      <c r="F14" s="144"/>
      <c r="G14" s="144"/>
      <c r="H14" s="145"/>
      <c r="I14" s="8"/>
    </row>
    <row r="15" spans="2:11" ht="54.95" customHeight="1" x14ac:dyDescent="0.2">
      <c r="C15" s="45" t="s">
        <v>1</v>
      </c>
      <c r="D15" s="46" t="s">
        <v>0</v>
      </c>
      <c r="E15" s="47" t="s">
        <v>22</v>
      </c>
      <c r="F15" s="47" t="s">
        <v>23</v>
      </c>
      <c r="G15" s="80" t="s">
        <v>6</v>
      </c>
      <c r="H15" s="82" t="s">
        <v>14</v>
      </c>
    </row>
    <row r="16" spans="2:11" ht="18.75" customHeight="1" x14ac:dyDescent="0.2">
      <c r="C16" s="96" t="s">
        <v>15</v>
      </c>
      <c r="D16" s="51">
        <v>1</v>
      </c>
      <c r="E16" s="52"/>
      <c r="F16" s="52"/>
      <c r="G16" s="100">
        <f>((E16-F16)-$G$12)*D16*84.3</f>
        <v>0</v>
      </c>
      <c r="H16" s="101"/>
    </row>
    <row r="17" spans="3:8" ht="18.75" customHeight="1" x14ac:dyDescent="0.2">
      <c r="C17" s="50"/>
      <c r="D17" s="51">
        <v>1</v>
      </c>
      <c r="E17" s="52"/>
      <c r="F17" s="52"/>
      <c r="G17" s="100">
        <f t="shared" ref="G17:G46" si="0">((E17-F17)-$G$12)*D17*84.3</f>
        <v>0</v>
      </c>
      <c r="H17" s="102">
        <f t="shared" ref="H17:H46" si="1">G17*0.82</f>
        <v>0</v>
      </c>
    </row>
    <row r="18" spans="3:8" ht="18.75" customHeight="1" x14ac:dyDescent="0.2">
      <c r="C18" s="50"/>
      <c r="D18" s="51">
        <v>1</v>
      </c>
      <c r="E18" s="52"/>
      <c r="F18" s="52"/>
      <c r="G18" s="100">
        <f t="shared" si="0"/>
        <v>0</v>
      </c>
      <c r="H18" s="102">
        <f t="shared" si="1"/>
        <v>0</v>
      </c>
    </row>
    <row r="19" spans="3:8" ht="18.75" customHeight="1" x14ac:dyDescent="0.2">
      <c r="C19" s="50"/>
      <c r="D19" s="51">
        <v>1</v>
      </c>
      <c r="E19" s="52"/>
      <c r="F19" s="52"/>
      <c r="G19" s="100">
        <f t="shared" si="0"/>
        <v>0</v>
      </c>
      <c r="H19" s="102">
        <f t="shared" si="1"/>
        <v>0</v>
      </c>
    </row>
    <row r="20" spans="3:8" ht="18.75" customHeight="1" x14ac:dyDescent="0.2">
      <c r="C20" s="50"/>
      <c r="D20" s="51">
        <v>1</v>
      </c>
      <c r="E20" s="52"/>
      <c r="F20" s="52"/>
      <c r="G20" s="100">
        <f t="shared" si="0"/>
        <v>0</v>
      </c>
      <c r="H20" s="102">
        <f t="shared" si="1"/>
        <v>0</v>
      </c>
    </row>
    <row r="21" spans="3:8" ht="18.75" customHeight="1" x14ac:dyDescent="0.2">
      <c r="C21" s="50"/>
      <c r="D21" s="51">
        <v>1</v>
      </c>
      <c r="E21" s="52"/>
      <c r="F21" s="52"/>
      <c r="G21" s="100">
        <f t="shared" si="0"/>
        <v>0</v>
      </c>
      <c r="H21" s="102">
        <f t="shared" si="1"/>
        <v>0</v>
      </c>
    </row>
    <row r="22" spans="3:8" ht="18.75" customHeight="1" x14ac:dyDescent="0.2">
      <c r="C22" s="50"/>
      <c r="D22" s="51">
        <v>1</v>
      </c>
      <c r="E22" s="52"/>
      <c r="F22" s="52"/>
      <c r="G22" s="100">
        <f t="shared" si="0"/>
        <v>0</v>
      </c>
      <c r="H22" s="102">
        <f t="shared" si="1"/>
        <v>0</v>
      </c>
    </row>
    <row r="23" spans="3:8" ht="18.75" customHeight="1" x14ac:dyDescent="0.2">
      <c r="C23" s="50"/>
      <c r="D23" s="51">
        <v>1</v>
      </c>
      <c r="E23" s="52"/>
      <c r="F23" s="52"/>
      <c r="G23" s="100">
        <f t="shared" si="0"/>
        <v>0</v>
      </c>
      <c r="H23" s="102">
        <f t="shared" si="1"/>
        <v>0</v>
      </c>
    </row>
    <row r="24" spans="3:8" ht="18.75" customHeight="1" x14ac:dyDescent="0.2">
      <c r="C24" s="50"/>
      <c r="D24" s="51">
        <v>1</v>
      </c>
      <c r="E24" s="52"/>
      <c r="F24" s="52"/>
      <c r="G24" s="100">
        <f t="shared" si="0"/>
        <v>0</v>
      </c>
      <c r="H24" s="102">
        <f t="shared" si="1"/>
        <v>0</v>
      </c>
    </row>
    <row r="25" spans="3:8" ht="18.75" customHeight="1" x14ac:dyDescent="0.2">
      <c r="C25" s="50"/>
      <c r="D25" s="51">
        <v>1</v>
      </c>
      <c r="E25" s="52"/>
      <c r="F25" s="52"/>
      <c r="G25" s="100">
        <f t="shared" si="0"/>
        <v>0</v>
      </c>
      <c r="H25" s="102">
        <f t="shared" si="1"/>
        <v>0</v>
      </c>
    </row>
    <row r="26" spans="3:8" ht="18.75" customHeight="1" x14ac:dyDescent="0.2">
      <c r="C26" s="50"/>
      <c r="D26" s="51">
        <v>1</v>
      </c>
      <c r="E26" s="52"/>
      <c r="F26" s="52"/>
      <c r="G26" s="100">
        <f t="shared" si="0"/>
        <v>0</v>
      </c>
      <c r="H26" s="102">
        <f t="shared" si="1"/>
        <v>0</v>
      </c>
    </row>
    <row r="27" spans="3:8" ht="18.75" customHeight="1" x14ac:dyDescent="0.2">
      <c r="C27" s="50"/>
      <c r="D27" s="51">
        <v>1</v>
      </c>
      <c r="E27" s="52"/>
      <c r="F27" s="52"/>
      <c r="G27" s="100">
        <f t="shared" si="0"/>
        <v>0</v>
      </c>
      <c r="H27" s="102">
        <f t="shared" si="1"/>
        <v>0</v>
      </c>
    </row>
    <row r="28" spans="3:8" ht="18.75" customHeight="1" x14ac:dyDescent="0.2">
      <c r="C28" s="50"/>
      <c r="D28" s="51">
        <v>1</v>
      </c>
      <c r="E28" s="52"/>
      <c r="F28" s="52"/>
      <c r="G28" s="100">
        <f t="shared" si="0"/>
        <v>0</v>
      </c>
      <c r="H28" s="102">
        <f t="shared" si="1"/>
        <v>0</v>
      </c>
    </row>
    <row r="29" spans="3:8" ht="18.75" customHeight="1" x14ac:dyDescent="0.2">
      <c r="C29" s="50"/>
      <c r="D29" s="51">
        <v>1</v>
      </c>
      <c r="E29" s="52"/>
      <c r="F29" s="52"/>
      <c r="G29" s="100">
        <f t="shared" si="0"/>
        <v>0</v>
      </c>
      <c r="H29" s="102">
        <f t="shared" si="1"/>
        <v>0</v>
      </c>
    </row>
    <row r="30" spans="3:8" ht="18.75" customHeight="1" x14ac:dyDescent="0.2">
      <c r="C30" s="50"/>
      <c r="D30" s="51">
        <v>1</v>
      </c>
      <c r="E30" s="52"/>
      <c r="F30" s="52"/>
      <c r="G30" s="100">
        <f t="shared" si="0"/>
        <v>0</v>
      </c>
      <c r="H30" s="102">
        <f t="shared" si="1"/>
        <v>0</v>
      </c>
    </row>
    <row r="31" spans="3:8" ht="18.75" customHeight="1" x14ac:dyDescent="0.2">
      <c r="C31" s="50"/>
      <c r="D31" s="51">
        <v>1</v>
      </c>
      <c r="E31" s="52"/>
      <c r="F31" s="52"/>
      <c r="G31" s="100">
        <f t="shared" si="0"/>
        <v>0</v>
      </c>
      <c r="H31" s="102">
        <f t="shared" si="1"/>
        <v>0</v>
      </c>
    </row>
    <row r="32" spans="3:8" ht="18.75" customHeight="1" x14ac:dyDescent="0.2">
      <c r="C32" s="50"/>
      <c r="D32" s="51">
        <v>1</v>
      </c>
      <c r="E32" s="52"/>
      <c r="F32" s="52"/>
      <c r="G32" s="100">
        <f t="shared" si="0"/>
        <v>0</v>
      </c>
      <c r="H32" s="102">
        <f t="shared" si="1"/>
        <v>0</v>
      </c>
    </row>
    <row r="33" spans="3:8" ht="18.75" customHeight="1" x14ac:dyDescent="0.2">
      <c r="C33" s="50"/>
      <c r="D33" s="51">
        <v>1</v>
      </c>
      <c r="E33" s="52"/>
      <c r="F33" s="52"/>
      <c r="G33" s="100">
        <f t="shared" si="0"/>
        <v>0</v>
      </c>
      <c r="H33" s="102">
        <f t="shared" si="1"/>
        <v>0</v>
      </c>
    </row>
    <row r="34" spans="3:8" ht="18.75" customHeight="1" x14ac:dyDescent="0.2">
      <c r="C34" s="50"/>
      <c r="D34" s="51">
        <v>1</v>
      </c>
      <c r="E34" s="52"/>
      <c r="F34" s="52"/>
      <c r="G34" s="100">
        <f t="shared" si="0"/>
        <v>0</v>
      </c>
      <c r="H34" s="102">
        <f t="shared" si="1"/>
        <v>0</v>
      </c>
    </row>
    <row r="35" spans="3:8" ht="18.75" customHeight="1" x14ac:dyDescent="0.2">
      <c r="C35" s="50"/>
      <c r="D35" s="51">
        <v>1</v>
      </c>
      <c r="E35" s="52"/>
      <c r="F35" s="52"/>
      <c r="G35" s="100">
        <f t="shared" si="0"/>
        <v>0</v>
      </c>
      <c r="H35" s="102">
        <f t="shared" si="1"/>
        <v>0</v>
      </c>
    </row>
    <row r="36" spans="3:8" ht="18.75" customHeight="1" x14ac:dyDescent="0.2">
      <c r="C36" s="50"/>
      <c r="D36" s="51">
        <v>1</v>
      </c>
      <c r="E36" s="52"/>
      <c r="F36" s="52"/>
      <c r="G36" s="100">
        <f t="shared" si="0"/>
        <v>0</v>
      </c>
      <c r="H36" s="102">
        <f t="shared" si="1"/>
        <v>0</v>
      </c>
    </row>
    <row r="37" spans="3:8" ht="18.75" customHeight="1" x14ac:dyDescent="0.2">
      <c r="C37" s="50"/>
      <c r="D37" s="51">
        <v>1</v>
      </c>
      <c r="E37" s="52"/>
      <c r="F37" s="52"/>
      <c r="G37" s="100">
        <f t="shared" si="0"/>
        <v>0</v>
      </c>
      <c r="H37" s="102">
        <f t="shared" si="1"/>
        <v>0</v>
      </c>
    </row>
    <row r="38" spans="3:8" ht="18.75" customHeight="1" x14ac:dyDescent="0.2">
      <c r="C38" s="50"/>
      <c r="D38" s="51">
        <v>1</v>
      </c>
      <c r="E38" s="52"/>
      <c r="F38" s="52"/>
      <c r="G38" s="100">
        <f t="shared" si="0"/>
        <v>0</v>
      </c>
      <c r="H38" s="102">
        <f t="shared" si="1"/>
        <v>0</v>
      </c>
    </row>
    <row r="39" spans="3:8" ht="18.75" customHeight="1" x14ac:dyDescent="0.2">
      <c r="C39" s="50"/>
      <c r="D39" s="51">
        <v>1</v>
      </c>
      <c r="E39" s="52"/>
      <c r="F39" s="52"/>
      <c r="G39" s="100">
        <f t="shared" si="0"/>
        <v>0</v>
      </c>
      <c r="H39" s="102">
        <f t="shared" si="1"/>
        <v>0</v>
      </c>
    </row>
    <row r="40" spans="3:8" ht="18.75" customHeight="1" x14ac:dyDescent="0.2">
      <c r="C40" s="50"/>
      <c r="D40" s="51">
        <v>1</v>
      </c>
      <c r="E40" s="52"/>
      <c r="F40" s="52"/>
      <c r="G40" s="100">
        <f t="shared" si="0"/>
        <v>0</v>
      </c>
      <c r="H40" s="102">
        <f t="shared" si="1"/>
        <v>0</v>
      </c>
    </row>
    <row r="41" spans="3:8" ht="18.75" customHeight="1" x14ac:dyDescent="0.2">
      <c r="C41" s="50"/>
      <c r="D41" s="51">
        <v>1</v>
      </c>
      <c r="E41" s="52"/>
      <c r="F41" s="52"/>
      <c r="G41" s="100">
        <f t="shared" si="0"/>
        <v>0</v>
      </c>
      <c r="H41" s="102">
        <f t="shared" si="1"/>
        <v>0</v>
      </c>
    </row>
    <row r="42" spans="3:8" ht="18.75" customHeight="1" x14ac:dyDescent="0.2">
      <c r="C42" s="50"/>
      <c r="D42" s="51">
        <v>1</v>
      </c>
      <c r="E42" s="52"/>
      <c r="F42" s="52"/>
      <c r="G42" s="100">
        <f t="shared" si="0"/>
        <v>0</v>
      </c>
      <c r="H42" s="102">
        <f t="shared" si="1"/>
        <v>0</v>
      </c>
    </row>
    <row r="43" spans="3:8" ht="18.75" customHeight="1" x14ac:dyDescent="0.2">
      <c r="C43" s="50"/>
      <c r="D43" s="51">
        <v>1</v>
      </c>
      <c r="E43" s="52"/>
      <c r="F43" s="52"/>
      <c r="G43" s="100">
        <f t="shared" si="0"/>
        <v>0</v>
      </c>
      <c r="H43" s="102">
        <f t="shared" si="1"/>
        <v>0</v>
      </c>
    </row>
    <row r="44" spans="3:8" ht="18.75" customHeight="1" x14ac:dyDescent="0.2">
      <c r="C44" s="50"/>
      <c r="D44" s="51">
        <v>1</v>
      </c>
      <c r="E44" s="52"/>
      <c r="F44" s="52"/>
      <c r="G44" s="100">
        <f t="shared" si="0"/>
        <v>0</v>
      </c>
      <c r="H44" s="102">
        <f t="shared" si="1"/>
        <v>0</v>
      </c>
    </row>
    <row r="45" spans="3:8" ht="18.75" customHeight="1" x14ac:dyDescent="0.2">
      <c r="C45" s="50"/>
      <c r="D45" s="51">
        <v>1</v>
      </c>
      <c r="E45" s="52"/>
      <c r="F45" s="52"/>
      <c r="G45" s="100">
        <f t="shared" si="0"/>
        <v>0</v>
      </c>
      <c r="H45" s="102">
        <f t="shared" si="1"/>
        <v>0</v>
      </c>
    </row>
    <row r="46" spans="3:8" ht="18.75" customHeight="1" thickBot="1" x14ac:dyDescent="0.25">
      <c r="C46" s="53"/>
      <c r="D46" s="54">
        <v>1</v>
      </c>
      <c r="E46" s="55"/>
      <c r="F46" s="55"/>
      <c r="G46" s="103">
        <f t="shared" si="0"/>
        <v>0</v>
      </c>
      <c r="H46" s="104">
        <f t="shared" si="1"/>
        <v>0</v>
      </c>
    </row>
    <row r="47" spans="3:8" x14ac:dyDescent="0.2">
      <c r="C47" s="9"/>
      <c r="D47" s="9"/>
      <c r="E47" s="10"/>
      <c r="F47" s="10"/>
      <c r="G47" s="11"/>
    </row>
    <row r="48" spans="3:8" x14ac:dyDescent="0.2">
      <c r="C48" s="12"/>
      <c r="D48" s="12"/>
      <c r="E48" s="13"/>
      <c r="F48" s="13"/>
      <c r="G48" s="11"/>
    </row>
    <row r="49" spans="3:7" x14ac:dyDescent="0.2">
      <c r="C49" s="12"/>
      <c r="D49" s="12"/>
      <c r="E49" s="13"/>
      <c r="F49" s="13"/>
      <c r="G49" s="11"/>
    </row>
    <row r="50" spans="3:7" x14ac:dyDescent="0.2">
      <c r="C50" s="9"/>
      <c r="D50" s="9"/>
      <c r="E50" s="10"/>
      <c r="F50" s="14"/>
      <c r="G50" s="11"/>
    </row>
  </sheetData>
  <sheetProtection password="CC4B" sheet="1" objects="1" scenarios="1" selectLockedCells="1"/>
  <mergeCells count="2">
    <mergeCell ref="E10:G10"/>
    <mergeCell ref="C14:H14"/>
  </mergeCells>
  <phoneticPr fontId="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J50"/>
  <sheetViews>
    <sheetView workbookViewId="0">
      <selection activeCell="D20" sqref="D20"/>
    </sheetView>
  </sheetViews>
  <sheetFormatPr defaultRowHeight="12.75" x14ac:dyDescent="0.2"/>
  <cols>
    <col min="1" max="1" width="9.140625" style="7"/>
    <col min="2" max="2" width="0" style="7" hidden="1" customWidth="1"/>
    <col min="3" max="3" width="30.7109375" style="7" customWidth="1"/>
    <col min="4" max="4" width="9.140625" style="7"/>
    <col min="5" max="5" width="9.5703125" style="7" bestFit="1" customWidth="1"/>
    <col min="6" max="6" width="9.140625" style="7"/>
    <col min="7" max="7" width="9.7109375" style="7" customWidth="1"/>
    <col min="8" max="16384" width="9.140625" style="7"/>
  </cols>
  <sheetData>
    <row r="5" spans="2:10" x14ac:dyDescent="0.2">
      <c r="B5" s="8"/>
      <c r="C5" s="8"/>
      <c r="D5" s="8"/>
      <c r="E5" s="8"/>
      <c r="F5" s="8"/>
    </row>
    <row r="6" spans="2:10" x14ac:dyDescent="0.2">
      <c r="B6" s="8"/>
      <c r="C6" s="8"/>
      <c r="D6" s="8"/>
      <c r="E6" s="8"/>
      <c r="F6" s="8"/>
    </row>
    <row r="7" spans="2:10" x14ac:dyDescent="0.2">
      <c r="B7" s="8"/>
      <c r="C7" s="8"/>
      <c r="D7" s="8"/>
      <c r="E7" s="8"/>
      <c r="F7" s="8"/>
      <c r="J7" s="17"/>
    </row>
    <row r="8" spans="2:10" ht="16.5" customHeight="1" x14ac:dyDescent="0.2">
      <c r="B8" s="8"/>
      <c r="C8" s="8"/>
      <c r="E8" s="15"/>
      <c r="F8" s="15"/>
      <c r="G8" s="16"/>
    </row>
    <row r="9" spans="2:10" ht="16.5" customHeight="1" thickBot="1" x14ac:dyDescent="0.3">
      <c r="B9" s="8"/>
      <c r="C9" s="93" t="s">
        <v>33</v>
      </c>
      <c r="D9" s="8"/>
      <c r="E9" s="8"/>
      <c r="F9" s="8"/>
    </row>
    <row r="10" spans="2:10" ht="15.95" customHeight="1" thickBot="1" x14ac:dyDescent="0.25">
      <c r="C10" s="4"/>
      <c r="E10" s="141" t="s">
        <v>3</v>
      </c>
      <c r="F10" s="144"/>
      <c r="G10" s="145"/>
      <c r="H10" s="8"/>
    </row>
    <row r="11" spans="2:10" ht="16.5" customHeight="1" x14ac:dyDescent="0.2">
      <c r="C11" s="95" t="s">
        <v>35</v>
      </c>
      <c r="E11" s="75" t="s">
        <v>22</v>
      </c>
      <c r="F11" s="76" t="s">
        <v>23</v>
      </c>
      <c r="G11" s="77" t="s">
        <v>24</v>
      </c>
      <c r="H11" s="8"/>
    </row>
    <row r="12" spans="2:10" ht="16.5" customHeight="1" thickBot="1" x14ac:dyDescent="0.25">
      <c r="C12" s="97"/>
      <c r="E12" s="53"/>
      <c r="F12" s="55"/>
      <c r="G12" s="81">
        <f>E12-F12</f>
        <v>0</v>
      </c>
      <c r="H12" s="8"/>
    </row>
    <row r="13" spans="2:10" ht="16.5" customHeight="1" thickBot="1" x14ac:dyDescent="0.25">
      <c r="C13" s="1"/>
      <c r="D13" s="4"/>
      <c r="E13" s="2"/>
      <c r="F13" s="5"/>
      <c r="G13" s="3"/>
      <c r="H13" s="8"/>
    </row>
    <row r="14" spans="2:10" ht="15.95" customHeight="1" x14ac:dyDescent="0.2">
      <c r="C14" s="138" t="s">
        <v>4</v>
      </c>
      <c r="D14" s="139"/>
      <c r="E14" s="139"/>
      <c r="F14" s="139"/>
      <c r="G14" s="146"/>
      <c r="H14" s="8"/>
    </row>
    <row r="15" spans="2:10" ht="54.95" customHeight="1" x14ac:dyDescent="0.2">
      <c r="C15" s="45" t="s">
        <v>1</v>
      </c>
      <c r="D15" s="46" t="s">
        <v>0</v>
      </c>
      <c r="E15" s="47" t="s">
        <v>22</v>
      </c>
      <c r="F15" s="47" t="s">
        <v>23</v>
      </c>
      <c r="G15" s="80" t="s">
        <v>34</v>
      </c>
    </row>
    <row r="16" spans="2:10" ht="18.75" customHeight="1" x14ac:dyDescent="0.2">
      <c r="C16" s="50"/>
      <c r="D16" s="51">
        <v>1</v>
      </c>
      <c r="E16" s="52"/>
      <c r="F16" s="52"/>
      <c r="G16" s="100">
        <f>((E16-F16)-$G$12)*D16*0.4787</f>
        <v>0</v>
      </c>
    </row>
    <row r="17" spans="3:7" ht="18.75" customHeight="1" x14ac:dyDescent="0.2">
      <c r="C17" s="50"/>
      <c r="D17" s="51">
        <v>1</v>
      </c>
      <c r="E17" s="52"/>
      <c r="F17" s="52"/>
      <c r="G17" s="100">
        <f>((E17-F17)-$G$12)*D17*0.4787</f>
        <v>0</v>
      </c>
    </row>
    <row r="18" spans="3:7" ht="18.75" customHeight="1" x14ac:dyDescent="0.2">
      <c r="C18" s="50"/>
      <c r="D18" s="51">
        <v>1</v>
      </c>
      <c r="E18" s="52"/>
      <c r="F18" s="52"/>
      <c r="G18" s="100">
        <f t="shared" ref="G18:G46" si="0">((E18-F18)-$G$12)*D18*0.4787</f>
        <v>0</v>
      </c>
    </row>
    <row r="19" spans="3:7" ht="18.75" customHeight="1" x14ac:dyDescent="0.2">
      <c r="C19" s="50"/>
      <c r="D19" s="51">
        <v>1</v>
      </c>
      <c r="E19" s="52"/>
      <c r="F19" s="52"/>
      <c r="G19" s="100">
        <f t="shared" si="0"/>
        <v>0</v>
      </c>
    </row>
    <row r="20" spans="3:7" ht="18.75" customHeight="1" x14ac:dyDescent="0.2">
      <c r="C20" s="50"/>
      <c r="D20" s="51">
        <v>1</v>
      </c>
      <c r="E20" s="52"/>
      <c r="F20" s="52"/>
      <c r="G20" s="100">
        <f t="shared" si="0"/>
        <v>0</v>
      </c>
    </row>
    <row r="21" spans="3:7" ht="18.75" customHeight="1" x14ac:dyDescent="0.2">
      <c r="C21" s="50"/>
      <c r="D21" s="51">
        <v>1</v>
      </c>
      <c r="E21" s="52"/>
      <c r="F21" s="52"/>
      <c r="G21" s="100">
        <f t="shared" si="0"/>
        <v>0</v>
      </c>
    </row>
    <row r="22" spans="3:7" ht="18.75" customHeight="1" x14ac:dyDescent="0.2">
      <c r="C22" s="50"/>
      <c r="D22" s="51">
        <v>1</v>
      </c>
      <c r="E22" s="52"/>
      <c r="F22" s="52"/>
      <c r="G22" s="100">
        <f t="shared" si="0"/>
        <v>0</v>
      </c>
    </row>
    <row r="23" spans="3:7" ht="18.75" customHeight="1" x14ac:dyDescent="0.2">
      <c r="C23" s="50"/>
      <c r="D23" s="51">
        <v>1</v>
      </c>
      <c r="E23" s="52"/>
      <c r="F23" s="52"/>
      <c r="G23" s="100">
        <f t="shared" si="0"/>
        <v>0</v>
      </c>
    </row>
    <row r="24" spans="3:7" ht="18.75" customHeight="1" x14ac:dyDescent="0.2">
      <c r="C24" s="50"/>
      <c r="D24" s="51">
        <v>1</v>
      </c>
      <c r="E24" s="52"/>
      <c r="F24" s="52"/>
      <c r="G24" s="100">
        <f t="shared" si="0"/>
        <v>0</v>
      </c>
    </row>
    <row r="25" spans="3:7" ht="18.75" customHeight="1" x14ac:dyDescent="0.2">
      <c r="C25" s="50"/>
      <c r="D25" s="51">
        <v>1</v>
      </c>
      <c r="E25" s="52"/>
      <c r="F25" s="52"/>
      <c r="G25" s="100">
        <f t="shared" si="0"/>
        <v>0</v>
      </c>
    </row>
    <row r="26" spans="3:7" ht="18.75" customHeight="1" x14ac:dyDescent="0.2">
      <c r="C26" s="50"/>
      <c r="D26" s="51">
        <v>1</v>
      </c>
      <c r="E26" s="52"/>
      <c r="F26" s="52"/>
      <c r="G26" s="100">
        <f t="shared" si="0"/>
        <v>0</v>
      </c>
    </row>
    <row r="27" spans="3:7" ht="18.75" customHeight="1" x14ac:dyDescent="0.2">
      <c r="C27" s="50"/>
      <c r="D27" s="51">
        <v>1</v>
      </c>
      <c r="E27" s="52"/>
      <c r="F27" s="52"/>
      <c r="G27" s="100">
        <f t="shared" si="0"/>
        <v>0</v>
      </c>
    </row>
    <row r="28" spans="3:7" ht="18.75" customHeight="1" x14ac:dyDescent="0.2">
      <c r="C28" s="50"/>
      <c r="D28" s="51">
        <v>1</v>
      </c>
      <c r="E28" s="52"/>
      <c r="F28" s="52"/>
      <c r="G28" s="100">
        <f t="shared" si="0"/>
        <v>0</v>
      </c>
    </row>
    <row r="29" spans="3:7" ht="18.75" customHeight="1" x14ac:dyDescent="0.2">
      <c r="C29" s="50"/>
      <c r="D29" s="51">
        <v>1</v>
      </c>
      <c r="E29" s="52"/>
      <c r="F29" s="52"/>
      <c r="G29" s="100">
        <f t="shared" si="0"/>
        <v>0</v>
      </c>
    </row>
    <row r="30" spans="3:7" ht="18.75" customHeight="1" x14ac:dyDescent="0.2">
      <c r="C30" s="50"/>
      <c r="D30" s="51">
        <v>1</v>
      </c>
      <c r="E30" s="52"/>
      <c r="F30" s="52"/>
      <c r="G30" s="100">
        <f t="shared" si="0"/>
        <v>0</v>
      </c>
    </row>
    <row r="31" spans="3:7" ht="18.75" customHeight="1" x14ac:dyDescent="0.2">
      <c r="C31" s="50"/>
      <c r="D31" s="51">
        <v>1</v>
      </c>
      <c r="E31" s="52"/>
      <c r="F31" s="52"/>
      <c r="G31" s="100">
        <f t="shared" si="0"/>
        <v>0</v>
      </c>
    </row>
    <row r="32" spans="3:7" ht="18.75" customHeight="1" x14ac:dyDescent="0.2">
      <c r="C32" s="50"/>
      <c r="D32" s="51">
        <v>1</v>
      </c>
      <c r="E32" s="52"/>
      <c r="F32" s="52"/>
      <c r="G32" s="100">
        <f t="shared" si="0"/>
        <v>0</v>
      </c>
    </row>
    <row r="33" spans="3:7" ht="18.75" customHeight="1" x14ac:dyDescent="0.2">
      <c r="C33" s="50"/>
      <c r="D33" s="51">
        <v>1</v>
      </c>
      <c r="E33" s="52"/>
      <c r="F33" s="52"/>
      <c r="G33" s="100">
        <f t="shared" si="0"/>
        <v>0</v>
      </c>
    </row>
    <row r="34" spans="3:7" ht="18.75" customHeight="1" x14ac:dyDescent="0.2">
      <c r="C34" s="50"/>
      <c r="D34" s="51">
        <v>1</v>
      </c>
      <c r="E34" s="52"/>
      <c r="F34" s="52"/>
      <c r="G34" s="100">
        <f t="shared" si="0"/>
        <v>0</v>
      </c>
    </row>
    <row r="35" spans="3:7" ht="18.75" customHeight="1" x14ac:dyDescent="0.2">
      <c r="C35" s="50"/>
      <c r="D35" s="51">
        <v>1</v>
      </c>
      <c r="E35" s="52"/>
      <c r="F35" s="52"/>
      <c r="G35" s="100">
        <f t="shared" si="0"/>
        <v>0</v>
      </c>
    </row>
    <row r="36" spans="3:7" ht="18.75" customHeight="1" x14ac:dyDescent="0.2">
      <c r="C36" s="50"/>
      <c r="D36" s="51">
        <v>1</v>
      </c>
      <c r="E36" s="52"/>
      <c r="F36" s="52"/>
      <c r="G36" s="100">
        <f t="shared" si="0"/>
        <v>0</v>
      </c>
    </row>
    <row r="37" spans="3:7" ht="18.75" customHeight="1" x14ac:dyDescent="0.2">
      <c r="C37" s="50"/>
      <c r="D37" s="51">
        <v>1</v>
      </c>
      <c r="E37" s="52"/>
      <c r="F37" s="52"/>
      <c r="G37" s="100">
        <f t="shared" si="0"/>
        <v>0</v>
      </c>
    </row>
    <row r="38" spans="3:7" ht="18.75" customHeight="1" x14ac:dyDescent="0.2">
      <c r="C38" s="50"/>
      <c r="D38" s="51">
        <v>1</v>
      </c>
      <c r="E38" s="52"/>
      <c r="F38" s="52"/>
      <c r="G38" s="100">
        <f t="shared" si="0"/>
        <v>0</v>
      </c>
    </row>
    <row r="39" spans="3:7" ht="18.75" customHeight="1" x14ac:dyDescent="0.2">
      <c r="C39" s="50"/>
      <c r="D39" s="51">
        <v>1</v>
      </c>
      <c r="E39" s="52"/>
      <c r="F39" s="52"/>
      <c r="G39" s="100">
        <f t="shared" si="0"/>
        <v>0</v>
      </c>
    </row>
    <row r="40" spans="3:7" ht="18.75" customHeight="1" x14ac:dyDescent="0.2">
      <c r="C40" s="50"/>
      <c r="D40" s="51">
        <v>1</v>
      </c>
      <c r="E40" s="52"/>
      <c r="F40" s="52"/>
      <c r="G40" s="100">
        <f t="shared" si="0"/>
        <v>0</v>
      </c>
    </row>
    <row r="41" spans="3:7" ht="18.75" customHeight="1" x14ac:dyDescent="0.2">
      <c r="C41" s="50"/>
      <c r="D41" s="51">
        <v>1</v>
      </c>
      <c r="E41" s="52"/>
      <c r="F41" s="52"/>
      <c r="G41" s="100">
        <f t="shared" si="0"/>
        <v>0</v>
      </c>
    </row>
    <row r="42" spans="3:7" ht="18.75" customHeight="1" x14ac:dyDescent="0.2">
      <c r="C42" s="50"/>
      <c r="D42" s="51">
        <v>1</v>
      </c>
      <c r="E42" s="52"/>
      <c r="F42" s="52"/>
      <c r="G42" s="100">
        <f t="shared" si="0"/>
        <v>0</v>
      </c>
    </row>
    <row r="43" spans="3:7" ht="18.75" customHeight="1" x14ac:dyDescent="0.2">
      <c r="C43" s="50"/>
      <c r="D43" s="51">
        <v>1</v>
      </c>
      <c r="E43" s="52"/>
      <c r="F43" s="52"/>
      <c r="G43" s="100">
        <f t="shared" si="0"/>
        <v>0</v>
      </c>
    </row>
    <row r="44" spans="3:7" ht="18.75" customHeight="1" x14ac:dyDescent="0.2">
      <c r="C44" s="50"/>
      <c r="D44" s="51">
        <v>1</v>
      </c>
      <c r="E44" s="52"/>
      <c r="F44" s="52"/>
      <c r="G44" s="100">
        <f t="shared" si="0"/>
        <v>0</v>
      </c>
    </row>
    <row r="45" spans="3:7" ht="18.75" customHeight="1" x14ac:dyDescent="0.2">
      <c r="C45" s="50"/>
      <c r="D45" s="51">
        <v>1</v>
      </c>
      <c r="E45" s="52"/>
      <c r="F45" s="52"/>
      <c r="G45" s="100">
        <f t="shared" si="0"/>
        <v>0</v>
      </c>
    </row>
    <row r="46" spans="3:7" ht="18.75" customHeight="1" thickBot="1" x14ac:dyDescent="0.25">
      <c r="C46" s="53"/>
      <c r="D46" s="54">
        <v>1</v>
      </c>
      <c r="E46" s="55"/>
      <c r="F46" s="55"/>
      <c r="G46" s="100">
        <f t="shared" si="0"/>
        <v>0</v>
      </c>
    </row>
    <row r="47" spans="3:7" x14ac:dyDescent="0.2">
      <c r="C47" s="9"/>
      <c r="D47" s="9"/>
      <c r="E47" s="10"/>
      <c r="F47" s="10"/>
      <c r="G47" s="11"/>
    </row>
    <row r="48" spans="3:7" x14ac:dyDescent="0.2">
      <c r="C48" s="12"/>
      <c r="D48" s="12"/>
      <c r="E48" s="13"/>
      <c r="F48" s="13"/>
      <c r="G48" s="11"/>
    </row>
    <row r="49" spans="3:7" x14ac:dyDescent="0.2">
      <c r="C49" s="12"/>
      <c r="D49" s="12"/>
      <c r="E49" s="13"/>
      <c r="F49" s="13"/>
      <c r="G49" s="11"/>
    </row>
    <row r="50" spans="3:7" x14ac:dyDescent="0.2">
      <c r="C50" s="9"/>
      <c r="D50" s="9"/>
      <c r="E50" s="10"/>
      <c r="F50" s="14"/>
      <c r="G50" s="11"/>
    </row>
  </sheetData>
  <sheetProtection password="CC4B" sheet="1" objects="1" scenarios="1" selectLockedCells="1"/>
  <mergeCells count="2">
    <mergeCell ref="E10:G10"/>
    <mergeCell ref="C14:G14"/>
  </mergeCells>
  <pageMargins left="0.7" right="0.7" top="0.75" bottom="0.75" header="0.3" footer="0.3"/>
  <pageSetup paperSize="256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K52"/>
  <sheetViews>
    <sheetView workbookViewId="0">
      <selection activeCell="C14" sqref="C14"/>
    </sheetView>
  </sheetViews>
  <sheetFormatPr defaultRowHeight="12.75" x14ac:dyDescent="0.2"/>
  <cols>
    <col min="1" max="1" width="9.140625" style="7"/>
    <col min="2" max="2" width="0" style="7" hidden="1" customWidth="1"/>
    <col min="3" max="3" width="30.7109375" style="7" customWidth="1"/>
    <col min="4" max="7" width="10.7109375" style="7" customWidth="1"/>
    <col min="8" max="16384" width="9.140625" style="7"/>
  </cols>
  <sheetData>
    <row r="5" spans="2:11" x14ac:dyDescent="0.2">
      <c r="B5" s="8"/>
      <c r="C5" s="8"/>
      <c r="D5" s="8"/>
      <c r="E5" s="8"/>
      <c r="F5" s="8"/>
    </row>
    <row r="6" spans="2:11" x14ac:dyDescent="0.2">
      <c r="B6" s="8"/>
      <c r="C6" s="8"/>
      <c r="D6" s="8"/>
      <c r="E6" s="8"/>
      <c r="F6" s="8"/>
    </row>
    <row r="7" spans="2:11" x14ac:dyDescent="0.2">
      <c r="B7" s="8"/>
      <c r="C7" s="8"/>
      <c r="D7" s="8"/>
      <c r="E7" s="8"/>
      <c r="F7" s="8"/>
      <c r="K7" s="17"/>
    </row>
    <row r="8" spans="2:11" x14ac:dyDescent="0.2">
      <c r="B8" s="8"/>
      <c r="C8" s="8"/>
      <c r="E8" s="15"/>
      <c r="F8" s="15"/>
      <c r="G8" s="16"/>
    </row>
    <row r="9" spans="2:11" ht="16.5" x14ac:dyDescent="0.25">
      <c r="B9" s="8"/>
      <c r="C9" s="93" t="s">
        <v>16</v>
      </c>
      <c r="D9" s="8"/>
      <c r="E9" s="8"/>
      <c r="F9" s="8"/>
    </row>
    <row r="10" spans="2:11" ht="6.75" customHeight="1" x14ac:dyDescent="0.2">
      <c r="B10" s="8"/>
      <c r="C10" s="8"/>
      <c r="D10" s="8"/>
      <c r="E10" s="8"/>
      <c r="F10" s="8"/>
    </row>
    <row r="11" spans="2:11" ht="6.75" customHeight="1" thickBot="1" x14ac:dyDescent="0.25">
      <c r="B11" s="8"/>
      <c r="C11" s="8"/>
      <c r="D11" s="8"/>
      <c r="E11" s="8"/>
      <c r="F11" s="8"/>
    </row>
    <row r="12" spans="2:11" ht="13.5" thickBot="1" x14ac:dyDescent="0.25">
      <c r="C12" s="4"/>
      <c r="E12" s="141" t="s">
        <v>3</v>
      </c>
      <c r="F12" s="144"/>
      <c r="G12" s="145"/>
      <c r="H12" s="8"/>
      <c r="I12" s="8"/>
    </row>
    <row r="13" spans="2:11" ht="16.5" x14ac:dyDescent="0.2">
      <c r="C13" s="95" t="s">
        <v>35</v>
      </c>
      <c r="E13" s="75" t="s">
        <v>22</v>
      </c>
      <c r="F13" s="76" t="s">
        <v>23</v>
      </c>
      <c r="G13" s="77" t="s">
        <v>24</v>
      </c>
      <c r="H13" s="8"/>
      <c r="I13" s="8"/>
    </row>
    <row r="14" spans="2:11" ht="18.75" customHeight="1" thickBot="1" x14ac:dyDescent="0.25">
      <c r="C14" s="97"/>
      <c r="E14" s="53"/>
      <c r="F14" s="55"/>
      <c r="G14" s="81">
        <f>F14-E14</f>
        <v>0</v>
      </c>
      <c r="H14" s="8"/>
      <c r="I14" s="8"/>
    </row>
    <row r="15" spans="2:11" ht="13.5" thickBot="1" x14ac:dyDescent="0.25">
      <c r="C15" s="1"/>
      <c r="D15" s="4"/>
      <c r="E15" s="2"/>
      <c r="F15" s="5"/>
      <c r="G15" s="3"/>
      <c r="H15" s="8"/>
      <c r="I15" s="8"/>
    </row>
    <row r="16" spans="2:11" x14ac:dyDescent="0.2">
      <c r="C16" s="141" t="s">
        <v>4</v>
      </c>
      <c r="D16" s="144"/>
      <c r="E16" s="144"/>
      <c r="F16" s="144"/>
      <c r="G16" s="145"/>
      <c r="H16" s="8"/>
      <c r="I16" s="8"/>
    </row>
    <row r="17" spans="3:8" ht="65.099999999999994" customHeight="1" x14ac:dyDescent="0.2">
      <c r="C17" s="45" t="s">
        <v>1</v>
      </c>
      <c r="D17" s="46" t="s">
        <v>0</v>
      </c>
      <c r="E17" s="47" t="s">
        <v>22</v>
      </c>
      <c r="F17" s="47" t="s">
        <v>23</v>
      </c>
      <c r="G17" s="49" t="s">
        <v>17</v>
      </c>
      <c r="H17" s="6"/>
    </row>
    <row r="18" spans="3:8" ht="18.75" customHeight="1" x14ac:dyDescent="0.2">
      <c r="C18" s="50"/>
      <c r="D18" s="51">
        <v>1</v>
      </c>
      <c r="E18" s="52"/>
      <c r="F18" s="52"/>
      <c r="G18" s="102">
        <f>((F18-E18)-$G$14)*D18*5.963264/6.3</f>
        <v>0</v>
      </c>
      <c r="H18" s="8"/>
    </row>
    <row r="19" spans="3:8" ht="18.75" customHeight="1" x14ac:dyDescent="0.2">
      <c r="C19" s="50"/>
      <c r="D19" s="51">
        <v>1</v>
      </c>
      <c r="E19" s="52"/>
      <c r="F19" s="52"/>
      <c r="G19" s="102">
        <f>((F19-E19)-$G$14)*D19*5.963264/6.3</f>
        <v>0</v>
      </c>
      <c r="H19" s="8"/>
    </row>
    <row r="20" spans="3:8" ht="18.75" customHeight="1" x14ac:dyDescent="0.2">
      <c r="C20" s="50"/>
      <c r="D20" s="51">
        <v>1</v>
      </c>
      <c r="E20" s="52"/>
      <c r="F20" s="52"/>
      <c r="G20" s="102">
        <f t="shared" ref="G20:G48" si="0">((F20-E20)-$G$14)*D20*5.963264/6.3</f>
        <v>0</v>
      </c>
      <c r="H20" s="8"/>
    </row>
    <row r="21" spans="3:8" ht="18.75" customHeight="1" x14ac:dyDescent="0.2">
      <c r="C21" s="50"/>
      <c r="D21" s="51">
        <v>1</v>
      </c>
      <c r="E21" s="52"/>
      <c r="F21" s="52"/>
      <c r="G21" s="102">
        <f t="shared" si="0"/>
        <v>0</v>
      </c>
      <c r="H21" s="8"/>
    </row>
    <row r="22" spans="3:8" ht="18.75" customHeight="1" x14ac:dyDescent="0.2">
      <c r="C22" s="50"/>
      <c r="D22" s="51">
        <v>1</v>
      </c>
      <c r="E22" s="52"/>
      <c r="F22" s="52"/>
      <c r="G22" s="102">
        <f t="shared" si="0"/>
        <v>0</v>
      </c>
      <c r="H22" s="8"/>
    </row>
    <row r="23" spans="3:8" ht="18.75" customHeight="1" x14ac:dyDescent="0.2">
      <c r="C23" s="50"/>
      <c r="D23" s="51">
        <v>1</v>
      </c>
      <c r="E23" s="52"/>
      <c r="F23" s="52"/>
      <c r="G23" s="102">
        <f t="shared" si="0"/>
        <v>0</v>
      </c>
      <c r="H23" s="8"/>
    </row>
    <row r="24" spans="3:8" ht="18.75" customHeight="1" x14ac:dyDescent="0.2">
      <c r="C24" s="50"/>
      <c r="D24" s="51">
        <v>1</v>
      </c>
      <c r="E24" s="52"/>
      <c r="F24" s="52"/>
      <c r="G24" s="102">
        <f t="shared" si="0"/>
        <v>0</v>
      </c>
      <c r="H24" s="8"/>
    </row>
    <row r="25" spans="3:8" ht="18.75" customHeight="1" x14ac:dyDescent="0.2">
      <c r="C25" s="50"/>
      <c r="D25" s="51">
        <v>1</v>
      </c>
      <c r="E25" s="52"/>
      <c r="F25" s="52"/>
      <c r="G25" s="102">
        <f t="shared" si="0"/>
        <v>0</v>
      </c>
      <c r="H25" s="8"/>
    </row>
    <row r="26" spans="3:8" ht="18.75" customHeight="1" x14ac:dyDescent="0.2">
      <c r="C26" s="50"/>
      <c r="D26" s="51">
        <v>1</v>
      </c>
      <c r="E26" s="52"/>
      <c r="F26" s="52"/>
      <c r="G26" s="102">
        <f t="shared" si="0"/>
        <v>0</v>
      </c>
      <c r="H26" s="8"/>
    </row>
    <row r="27" spans="3:8" ht="18.75" customHeight="1" x14ac:dyDescent="0.2">
      <c r="C27" s="50"/>
      <c r="D27" s="51">
        <v>1</v>
      </c>
      <c r="E27" s="52"/>
      <c r="F27" s="52"/>
      <c r="G27" s="102">
        <f t="shared" si="0"/>
        <v>0</v>
      </c>
      <c r="H27" s="8"/>
    </row>
    <row r="28" spans="3:8" ht="18.75" customHeight="1" x14ac:dyDescent="0.2">
      <c r="C28" s="50"/>
      <c r="D28" s="51">
        <v>1</v>
      </c>
      <c r="E28" s="52"/>
      <c r="F28" s="52"/>
      <c r="G28" s="102">
        <f t="shared" si="0"/>
        <v>0</v>
      </c>
      <c r="H28" s="8"/>
    </row>
    <row r="29" spans="3:8" ht="18.75" customHeight="1" x14ac:dyDescent="0.2">
      <c r="C29" s="50"/>
      <c r="D29" s="51">
        <v>1</v>
      </c>
      <c r="E29" s="52"/>
      <c r="F29" s="52"/>
      <c r="G29" s="102">
        <f t="shared" si="0"/>
        <v>0</v>
      </c>
      <c r="H29" s="8"/>
    </row>
    <row r="30" spans="3:8" ht="18.75" customHeight="1" x14ac:dyDescent="0.2">
      <c r="C30" s="50"/>
      <c r="D30" s="51">
        <v>1</v>
      </c>
      <c r="E30" s="52"/>
      <c r="F30" s="52"/>
      <c r="G30" s="102">
        <f t="shared" si="0"/>
        <v>0</v>
      </c>
      <c r="H30" s="8"/>
    </row>
    <row r="31" spans="3:8" ht="18.75" customHeight="1" x14ac:dyDescent="0.2">
      <c r="C31" s="50"/>
      <c r="D31" s="51">
        <v>1</v>
      </c>
      <c r="E31" s="52"/>
      <c r="F31" s="52"/>
      <c r="G31" s="102">
        <f t="shared" si="0"/>
        <v>0</v>
      </c>
      <c r="H31" s="8"/>
    </row>
    <row r="32" spans="3:8" ht="18.75" customHeight="1" x14ac:dyDescent="0.2">
      <c r="C32" s="50"/>
      <c r="D32" s="51">
        <v>1</v>
      </c>
      <c r="E32" s="52"/>
      <c r="F32" s="52"/>
      <c r="G32" s="102">
        <f t="shared" si="0"/>
        <v>0</v>
      </c>
      <c r="H32" s="8"/>
    </row>
    <row r="33" spans="3:8" ht="18.75" customHeight="1" x14ac:dyDescent="0.2">
      <c r="C33" s="50"/>
      <c r="D33" s="51">
        <v>1</v>
      </c>
      <c r="E33" s="52"/>
      <c r="F33" s="52"/>
      <c r="G33" s="102">
        <f t="shared" si="0"/>
        <v>0</v>
      </c>
      <c r="H33" s="8"/>
    </row>
    <row r="34" spans="3:8" ht="18.75" customHeight="1" x14ac:dyDescent="0.2">
      <c r="C34" s="50"/>
      <c r="D34" s="51">
        <v>1</v>
      </c>
      <c r="E34" s="52"/>
      <c r="F34" s="52"/>
      <c r="G34" s="102">
        <f t="shared" si="0"/>
        <v>0</v>
      </c>
      <c r="H34" s="8"/>
    </row>
    <row r="35" spans="3:8" ht="18.75" customHeight="1" x14ac:dyDescent="0.2">
      <c r="C35" s="50"/>
      <c r="D35" s="51">
        <v>1</v>
      </c>
      <c r="E35" s="52"/>
      <c r="F35" s="52"/>
      <c r="G35" s="102">
        <f t="shared" si="0"/>
        <v>0</v>
      </c>
      <c r="H35" s="8"/>
    </row>
    <row r="36" spans="3:8" ht="18.75" customHeight="1" x14ac:dyDescent="0.2">
      <c r="C36" s="50"/>
      <c r="D36" s="51">
        <v>1</v>
      </c>
      <c r="E36" s="52"/>
      <c r="F36" s="52"/>
      <c r="G36" s="102">
        <f t="shared" si="0"/>
        <v>0</v>
      </c>
      <c r="H36" s="8"/>
    </row>
    <row r="37" spans="3:8" ht="18.75" customHeight="1" x14ac:dyDescent="0.2">
      <c r="C37" s="50"/>
      <c r="D37" s="51">
        <v>1</v>
      </c>
      <c r="E37" s="52"/>
      <c r="F37" s="52"/>
      <c r="G37" s="102">
        <f t="shared" si="0"/>
        <v>0</v>
      </c>
      <c r="H37" s="8"/>
    </row>
    <row r="38" spans="3:8" ht="18.75" customHeight="1" x14ac:dyDescent="0.2">
      <c r="C38" s="50"/>
      <c r="D38" s="51">
        <v>1</v>
      </c>
      <c r="E38" s="52"/>
      <c r="F38" s="52"/>
      <c r="G38" s="102">
        <f t="shared" si="0"/>
        <v>0</v>
      </c>
      <c r="H38" s="8"/>
    </row>
    <row r="39" spans="3:8" ht="18.75" customHeight="1" x14ac:dyDescent="0.2">
      <c r="C39" s="50"/>
      <c r="D39" s="51">
        <v>1</v>
      </c>
      <c r="E39" s="52"/>
      <c r="F39" s="52"/>
      <c r="G39" s="102">
        <f t="shared" si="0"/>
        <v>0</v>
      </c>
      <c r="H39" s="8"/>
    </row>
    <row r="40" spans="3:8" ht="18.75" customHeight="1" x14ac:dyDescent="0.2">
      <c r="C40" s="50"/>
      <c r="D40" s="51">
        <v>1</v>
      </c>
      <c r="E40" s="52"/>
      <c r="F40" s="52"/>
      <c r="G40" s="102">
        <f t="shared" si="0"/>
        <v>0</v>
      </c>
      <c r="H40" s="8"/>
    </row>
    <row r="41" spans="3:8" ht="18.75" customHeight="1" x14ac:dyDescent="0.2">
      <c r="C41" s="50"/>
      <c r="D41" s="51">
        <v>1</v>
      </c>
      <c r="E41" s="52"/>
      <c r="F41" s="52"/>
      <c r="G41" s="102">
        <f t="shared" si="0"/>
        <v>0</v>
      </c>
      <c r="H41" s="8"/>
    </row>
    <row r="42" spans="3:8" ht="18.75" customHeight="1" x14ac:dyDescent="0.2">
      <c r="C42" s="50"/>
      <c r="D42" s="51">
        <v>1</v>
      </c>
      <c r="E42" s="52"/>
      <c r="F42" s="52"/>
      <c r="G42" s="102">
        <f t="shared" si="0"/>
        <v>0</v>
      </c>
      <c r="H42" s="8"/>
    </row>
    <row r="43" spans="3:8" ht="18.75" customHeight="1" x14ac:dyDescent="0.2">
      <c r="C43" s="50"/>
      <c r="D43" s="51">
        <v>1</v>
      </c>
      <c r="E43" s="52"/>
      <c r="F43" s="52"/>
      <c r="G43" s="102">
        <f t="shared" si="0"/>
        <v>0</v>
      </c>
      <c r="H43" s="8"/>
    </row>
    <row r="44" spans="3:8" ht="18.75" customHeight="1" x14ac:dyDescent="0.2">
      <c r="C44" s="50"/>
      <c r="D44" s="51">
        <v>1</v>
      </c>
      <c r="E44" s="52"/>
      <c r="F44" s="52"/>
      <c r="G44" s="102">
        <f t="shared" si="0"/>
        <v>0</v>
      </c>
      <c r="H44" s="8"/>
    </row>
    <row r="45" spans="3:8" ht="18.75" customHeight="1" x14ac:dyDescent="0.2">
      <c r="C45" s="50"/>
      <c r="D45" s="51">
        <v>1</v>
      </c>
      <c r="E45" s="52"/>
      <c r="F45" s="52"/>
      <c r="G45" s="102">
        <f t="shared" si="0"/>
        <v>0</v>
      </c>
      <c r="H45" s="8"/>
    </row>
    <row r="46" spans="3:8" ht="18.75" customHeight="1" x14ac:dyDescent="0.2">
      <c r="C46" s="50"/>
      <c r="D46" s="51">
        <v>1</v>
      </c>
      <c r="E46" s="52"/>
      <c r="F46" s="52"/>
      <c r="G46" s="102">
        <f t="shared" si="0"/>
        <v>0</v>
      </c>
      <c r="H46" s="8"/>
    </row>
    <row r="47" spans="3:8" ht="18.75" customHeight="1" x14ac:dyDescent="0.2">
      <c r="C47" s="50"/>
      <c r="D47" s="51">
        <v>1</v>
      </c>
      <c r="E47" s="52"/>
      <c r="F47" s="52"/>
      <c r="G47" s="102">
        <f t="shared" si="0"/>
        <v>0</v>
      </c>
      <c r="H47" s="8"/>
    </row>
    <row r="48" spans="3:8" ht="18.75" customHeight="1" thickBot="1" x14ac:dyDescent="0.25">
      <c r="C48" s="53"/>
      <c r="D48" s="54">
        <v>1</v>
      </c>
      <c r="E48" s="55"/>
      <c r="F48" s="55"/>
      <c r="G48" s="102">
        <f t="shared" si="0"/>
        <v>0</v>
      </c>
      <c r="H48" s="8"/>
    </row>
    <row r="49" spans="3:7" x14ac:dyDescent="0.2">
      <c r="C49" s="9"/>
      <c r="D49" s="9"/>
      <c r="E49" s="10"/>
      <c r="F49" s="10"/>
      <c r="G49" s="11"/>
    </row>
    <row r="50" spans="3:7" x14ac:dyDescent="0.2">
      <c r="C50" s="12"/>
      <c r="D50" s="12"/>
      <c r="E50" s="13"/>
      <c r="F50" s="13"/>
      <c r="G50" s="11"/>
    </row>
    <row r="51" spans="3:7" x14ac:dyDescent="0.2">
      <c r="C51" s="12"/>
      <c r="D51" s="12"/>
      <c r="E51" s="13"/>
      <c r="F51" s="13"/>
      <c r="G51" s="11"/>
    </row>
    <row r="52" spans="3:7" x14ac:dyDescent="0.2">
      <c r="C52" s="9"/>
      <c r="D52" s="9"/>
      <c r="E52" s="10"/>
      <c r="F52" s="14"/>
      <c r="G52" s="11"/>
    </row>
  </sheetData>
  <sheetProtection password="CC4B" sheet="1" objects="1" scenarios="1" selectLockedCells="1"/>
  <mergeCells count="2">
    <mergeCell ref="C16:G16"/>
    <mergeCell ref="E12:G12"/>
  </mergeCells>
  <phoneticPr fontId="3" type="noConversion"/>
  <pageMargins left="0.75" right="0.75" top="1" bottom="1" header="0.5" footer="0.5"/>
  <pageSetup paperSize="9" scale="2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O52"/>
  <sheetViews>
    <sheetView topLeftCell="B5" workbookViewId="0">
      <selection activeCell="E14" sqref="E14"/>
    </sheetView>
  </sheetViews>
  <sheetFormatPr defaultRowHeight="12.75" x14ac:dyDescent="0.2"/>
  <cols>
    <col min="1" max="1" width="0" style="7" hidden="1" customWidth="1"/>
    <col min="2" max="2" width="2.7109375" style="7" customWidth="1"/>
    <col min="3" max="3" width="30.7109375" style="7" customWidth="1"/>
    <col min="4" max="4" width="9.140625" style="7"/>
    <col min="5" max="5" width="9.5703125" style="7" bestFit="1" customWidth="1"/>
    <col min="6" max="16384" width="9.140625" style="7"/>
  </cols>
  <sheetData>
    <row r="5" spans="2:15" x14ac:dyDescent="0.2">
      <c r="B5" s="8"/>
      <c r="C5" s="8"/>
      <c r="D5" s="8"/>
      <c r="E5" s="8"/>
      <c r="F5" s="8"/>
      <c r="G5" s="8"/>
      <c r="H5" s="8"/>
      <c r="I5" s="8"/>
    </row>
    <row r="6" spans="2:15" x14ac:dyDescent="0.2">
      <c r="B6" s="8"/>
      <c r="C6" s="8"/>
      <c r="D6" s="8"/>
      <c r="E6" s="8"/>
      <c r="F6" s="8"/>
      <c r="G6" s="8"/>
      <c r="H6" s="8"/>
      <c r="I6" s="8"/>
    </row>
    <row r="7" spans="2:15" x14ac:dyDescent="0.2">
      <c r="B7" s="8"/>
      <c r="C7" s="8"/>
      <c r="D7" s="8"/>
      <c r="E7" s="8"/>
      <c r="F7" s="8"/>
      <c r="G7" s="8"/>
      <c r="H7" s="8"/>
      <c r="I7" s="8"/>
      <c r="N7" s="17"/>
    </row>
    <row r="8" spans="2:15" x14ac:dyDescent="0.2">
      <c r="B8" s="8"/>
      <c r="C8" s="8"/>
      <c r="F8" s="15"/>
      <c r="G8" s="15"/>
      <c r="H8" s="15"/>
      <c r="I8" s="15"/>
      <c r="J8" s="16"/>
    </row>
    <row r="9" spans="2:15" ht="16.5" x14ac:dyDescent="0.25">
      <c r="B9" s="8"/>
      <c r="C9" s="93" t="s">
        <v>10</v>
      </c>
      <c r="D9" s="8"/>
      <c r="E9" s="8"/>
      <c r="F9" s="8"/>
      <c r="G9" s="8"/>
      <c r="H9" s="8"/>
      <c r="I9" s="8"/>
    </row>
    <row r="10" spans="2:15" ht="6.75" customHeight="1" x14ac:dyDescent="0.2">
      <c r="B10" s="8"/>
      <c r="C10" s="8"/>
      <c r="D10" s="8"/>
      <c r="E10" s="8"/>
      <c r="F10" s="8"/>
      <c r="G10" s="8"/>
      <c r="H10" s="8"/>
      <c r="I10" s="8"/>
    </row>
    <row r="11" spans="2:15" ht="6.75" customHeight="1" thickBot="1" x14ac:dyDescent="0.25">
      <c r="B11" s="8"/>
      <c r="C11" s="8"/>
      <c r="D11" s="8"/>
      <c r="E11" s="8"/>
      <c r="F11" s="8"/>
      <c r="G11" s="8"/>
      <c r="H11" s="8"/>
      <c r="I11" s="8"/>
    </row>
    <row r="12" spans="2:15" ht="13.5" thickBot="1" x14ac:dyDescent="0.25">
      <c r="C12" s="4"/>
      <c r="E12" s="141" t="s">
        <v>3</v>
      </c>
      <c r="F12" s="144"/>
      <c r="G12" s="144"/>
      <c r="H12" s="144"/>
      <c r="I12" s="145"/>
      <c r="J12" s="2"/>
      <c r="L12" s="8"/>
      <c r="M12" s="8"/>
    </row>
    <row r="13" spans="2:15" ht="16.5" x14ac:dyDescent="0.25">
      <c r="C13" s="95" t="s">
        <v>35</v>
      </c>
      <c r="E13" s="75" t="s">
        <v>22</v>
      </c>
      <c r="F13" s="76" t="s">
        <v>23</v>
      </c>
      <c r="G13" s="76" t="s">
        <v>26</v>
      </c>
      <c r="H13" s="76" t="s">
        <v>27</v>
      </c>
      <c r="I13" s="77" t="s">
        <v>28</v>
      </c>
      <c r="J13" s="19"/>
      <c r="L13" s="8"/>
      <c r="M13" s="8"/>
    </row>
    <row r="14" spans="2:15" ht="18.75" customHeight="1" thickBot="1" x14ac:dyDescent="0.25">
      <c r="C14" s="112"/>
      <c r="E14" s="53"/>
      <c r="F14" s="55"/>
      <c r="G14" s="55"/>
      <c r="H14" s="78">
        <f>F14-E14</f>
        <v>0</v>
      </c>
      <c r="I14" s="79">
        <f>G14-F14</f>
        <v>0</v>
      </c>
      <c r="J14" s="20"/>
      <c r="L14" s="8"/>
      <c r="M14" s="8"/>
    </row>
    <row r="15" spans="2:15" ht="13.5" thickBot="1" x14ac:dyDescent="0.25">
      <c r="C15" s="1"/>
      <c r="D15" s="4"/>
      <c r="E15" s="2"/>
      <c r="F15" s="5"/>
      <c r="G15" s="5"/>
      <c r="H15" s="5"/>
      <c r="I15" s="5"/>
      <c r="J15" s="3"/>
      <c r="K15" s="8"/>
      <c r="L15" s="8"/>
    </row>
    <row r="16" spans="2:15" x14ac:dyDescent="0.2">
      <c r="C16" s="141" t="s">
        <v>4</v>
      </c>
      <c r="D16" s="144"/>
      <c r="E16" s="144"/>
      <c r="F16" s="144"/>
      <c r="G16" s="144"/>
      <c r="H16" s="144"/>
      <c r="I16" s="144"/>
      <c r="J16" s="145"/>
      <c r="K16" s="8"/>
      <c r="L16" s="8"/>
      <c r="O16" s="18"/>
    </row>
    <row r="17" spans="3:11" ht="51" x14ac:dyDescent="0.2">
      <c r="C17" s="45" t="s">
        <v>1</v>
      </c>
      <c r="D17" s="46" t="s">
        <v>0</v>
      </c>
      <c r="E17" s="47" t="s">
        <v>22</v>
      </c>
      <c r="F17" s="47" t="s">
        <v>23</v>
      </c>
      <c r="G17" s="47" t="s">
        <v>26</v>
      </c>
      <c r="H17" s="80" t="s">
        <v>11</v>
      </c>
      <c r="I17" s="80" t="s">
        <v>12</v>
      </c>
      <c r="J17" s="49" t="s">
        <v>29</v>
      </c>
      <c r="K17" s="6"/>
    </row>
    <row r="18" spans="3:11" ht="18.75" customHeight="1" x14ac:dyDescent="0.2">
      <c r="C18" s="50"/>
      <c r="D18" s="51">
        <v>1</v>
      </c>
      <c r="E18" s="52"/>
      <c r="F18" s="52"/>
      <c r="G18" s="52"/>
      <c r="H18" s="105">
        <f>((F18-E18)-$H$14)*D18*5.441/6.3</f>
        <v>0</v>
      </c>
      <c r="I18" s="105">
        <f>((G18-F18)-$I$14)*D18*5.477/6.3</f>
        <v>0</v>
      </c>
      <c r="J18" s="106">
        <f>H18+I18</f>
        <v>0</v>
      </c>
      <c r="K18" s="8"/>
    </row>
    <row r="19" spans="3:11" ht="18.75" customHeight="1" x14ac:dyDescent="0.2">
      <c r="C19" s="50"/>
      <c r="D19" s="51">
        <v>1</v>
      </c>
      <c r="E19" s="52"/>
      <c r="F19" s="52"/>
      <c r="G19" s="52"/>
      <c r="H19" s="105">
        <f>((F19-E19)-$H$14)*D19*5.441/6.3</f>
        <v>0</v>
      </c>
      <c r="I19" s="105">
        <f>((G19-F19)-$I$14)*D19*5.477/6.3</f>
        <v>0</v>
      </c>
      <c r="J19" s="106">
        <f>H19+I19</f>
        <v>0</v>
      </c>
      <c r="K19" s="8"/>
    </row>
    <row r="20" spans="3:11" ht="18.75" customHeight="1" x14ac:dyDescent="0.2">
      <c r="C20" s="50"/>
      <c r="D20" s="51">
        <v>1</v>
      </c>
      <c r="E20" s="52"/>
      <c r="F20" s="52"/>
      <c r="G20" s="52"/>
      <c r="H20" s="105">
        <f t="shared" ref="H20:H48" si="0">((F20-E20)-$H$14)*D20*5.441/6.3</f>
        <v>0</v>
      </c>
      <c r="I20" s="105">
        <f t="shared" ref="I20:I48" si="1">((G20-F20)-$I$14)*D20*5.477/6.3</f>
        <v>0</v>
      </c>
      <c r="J20" s="106">
        <f t="shared" ref="J20:J48" si="2">H20+I20</f>
        <v>0</v>
      </c>
      <c r="K20" s="8"/>
    </row>
    <row r="21" spans="3:11" ht="18.75" customHeight="1" x14ac:dyDescent="0.2">
      <c r="C21" s="50"/>
      <c r="D21" s="51">
        <v>1</v>
      </c>
      <c r="E21" s="52"/>
      <c r="F21" s="52"/>
      <c r="G21" s="52"/>
      <c r="H21" s="105">
        <f t="shared" si="0"/>
        <v>0</v>
      </c>
      <c r="I21" s="105">
        <f t="shared" si="1"/>
        <v>0</v>
      </c>
      <c r="J21" s="106">
        <f t="shared" si="2"/>
        <v>0</v>
      </c>
      <c r="K21" s="8"/>
    </row>
    <row r="22" spans="3:11" ht="18.75" customHeight="1" x14ac:dyDescent="0.2">
      <c r="C22" s="50"/>
      <c r="D22" s="51">
        <v>1</v>
      </c>
      <c r="E22" s="52"/>
      <c r="F22" s="52"/>
      <c r="G22" s="52"/>
      <c r="H22" s="105">
        <f t="shared" si="0"/>
        <v>0</v>
      </c>
      <c r="I22" s="105">
        <f t="shared" si="1"/>
        <v>0</v>
      </c>
      <c r="J22" s="106">
        <f t="shared" si="2"/>
        <v>0</v>
      </c>
      <c r="K22" s="8"/>
    </row>
    <row r="23" spans="3:11" ht="18.75" customHeight="1" x14ac:dyDescent="0.2">
      <c r="C23" s="50"/>
      <c r="D23" s="51">
        <v>1</v>
      </c>
      <c r="E23" s="52"/>
      <c r="F23" s="52"/>
      <c r="G23" s="52"/>
      <c r="H23" s="105">
        <f t="shared" si="0"/>
        <v>0</v>
      </c>
      <c r="I23" s="105">
        <f t="shared" si="1"/>
        <v>0</v>
      </c>
      <c r="J23" s="106">
        <f t="shared" si="2"/>
        <v>0</v>
      </c>
      <c r="K23" s="8"/>
    </row>
    <row r="24" spans="3:11" ht="18.75" customHeight="1" x14ac:dyDescent="0.2">
      <c r="C24" s="50"/>
      <c r="D24" s="51">
        <v>1</v>
      </c>
      <c r="E24" s="52"/>
      <c r="F24" s="52"/>
      <c r="G24" s="52"/>
      <c r="H24" s="105">
        <f t="shared" si="0"/>
        <v>0</v>
      </c>
      <c r="I24" s="105">
        <f t="shared" si="1"/>
        <v>0</v>
      </c>
      <c r="J24" s="106">
        <f t="shared" si="2"/>
        <v>0</v>
      </c>
      <c r="K24" s="8"/>
    </row>
    <row r="25" spans="3:11" ht="18.75" customHeight="1" x14ac:dyDescent="0.2">
      <c r="C25" s="50"/>
      <c r="D25" s="51">
        <v>1</v>
      </c>
      <c r="E25" s="52"/>
      <c r="F25" s="52"/>
      <c r="G25" s="52"/>
      <c r="H25" s="105">
        <f t="shared" si="0"/>
        <v>0</v>
      </c>
      <c r="I25" s="105">
        <f t="shared" si="1"/>
        <v>0</v>
      </c>
      <c r="J25" s="106">
        <f t="shared" si="2"/>
        <v>0</v>
      </c>
      <c r="K25" s="8"/>
    </row>
    <row r="26" spans="3:11" ht="18.75" customHeight="1" x14ac:dyDescent="0.2">
      <c r="C26" s="50"/>
      <c r="D26" s="51">
        <v>1</v>
      </c>
      <c r="E26" s="52"/>
      <c r="F26" s="52"/>
      <c r="G26" s="52"/>
      <c r="H26" s="105">
        <f t="shared" si="0"/>
        <v>0</v>
      </c>
      <c r="I26" s="105">
        <f t="shared" si="1"/>
        <v>0</v>
      </c>
      <c r="J26" s="106">
        <f t="shared" si="2"/>
        <v>0</v>
      </c>
      <c r="K26" s="8"/>
    </row>
    <row r="27" spans="3:11" ht="18.75" customHeight="1" x14ac:dyDescent="0.2">
      <c r="C27" s="50"/>
      <c r="D27" s="51">
        <v>1</v>
      </c>
      <c r="E27" s="52"/>
      <c r="F27" s="52"/>
      <c r="G27" s="52"/>
      <c r="H27" s="105">
        <f t="shared" si="0"/>
        <v>0</v>
      </c>
      <c r="I27" s="105">
        <f t="shared" si="1"/>
        <v>0</v>
      </c>
      <c r="J27" s="106">
        <f t="shared" si="2"/>
        <v>0</v>
      </c>
      <c r="K27" s="8"/>
    </row>
    <row r="28" spans="3:11" ht="18.75" customHeight="1" x14ac:dyDescent="0.2">
      <c r="C28" s="50"/>
      <c r="D28" s="51">
        <v>1</v>
      </c>
      <c r="E28" s="52"/>
      <c r="F28" s="52"/>
      <c r="G28" s="52"/>
      <c r="H28" s="105">
        <f t="shared" si="0"/>
        <v>0</v>
      </c>
      <c r="I28" s="105">
        <f t="shared" si="1"/>
        <v>0</v>
      </c>
      <c r="J28" s="106">
        <f t="shared" si="2"/>
        <v>0</v>
      </c>
      <c r="K28" s="8"/>
    </row>
    <row r="29" spans="3:11" ht="18.75" customHeight="1" x14ac:dyDescent="0.2">
      <c r="C29" s="50"/>
      <c r="D29" s="51">
        <v>1</v>
      </c>
      <c r="E29" s="52"/>
      <c r="F29" s="52"/>
      <c r="G29" s="52"/>
      <c r="H29" s="105">
        <f t="shared" si="0"/>
        <v>0</v>
      </c>
      <c r="I29" s="105">
        <f t="shared" si="1"/>
        <v>0</v>
      </c>
      <c r="J29" s="106">
        <f t="shared" si="2"/>
        <v>0</v>
      </c>
      <c r="K29" s="8"/>
    </row>
    <row r="30" spans="3:11" ht="18.75" customHeight="1" x14ac:dyDescent="0.2">
      <c r="C30" s="50"/>
      <c r="D30" s="51">
        <v>1</v>
      </c>
      <c r="E30" s="52"/>
      <c r="F30" s="52"/>
      <c r="G30" s="52"/>
      <c r="H30" s="105">
        <f t="shared" si="0"/>
        <v>0</v>
      </c>
      <c r="I30" s="105">
        <f t="shared" si="1"/>
        <v>0</v>
      </c>
      <c r="J30" s="106">
        <f t="shared" si="2"/>
        <v>0</v>
      </c>
      <c r="K30" s="8"/>
    </row>
    <row r="31" spans="3:11" ht="18.75" customHeight="1" x14ac:dyDescent="0.2">
      <c r="C31" s="50"/>
      <c r="D31" s="51">
        <v>1</v>
      </c>
      <c r="E31" s="52"/>
      <c r="F31" s="52"/>
      <c r="G31" s="52"/>
      <c r="H31" s="105">
        <f t="shared" si="0"/>
        <v>0</v>
      </c>
      <c r="I31" s="105">
        <f t="shared" si="1"/>
        <v>0</v>
      </c>
      <c r="J31" s="106">
        <f t="shared" si="2"/>
        <v>0</v>
      </c>
      <c r="K31" s="8"/>
    </row>
    <row r="32" spans="3:11" ht="18.75" customHeight="1" x14ac:dyDescent="0.2">
      <c r="C32" s="50"/>
      <c r="D32" s="51">
        <v>1</v>
      </c>
      <c r="E32" s="52"/>
      <c r="F32" s="52"/>
      <c r="G32" s="52"/>
      <c r="H32" s="105">
        <f t="shared" si="0"/>
        <v>0</v>
      </c>
      <c r="I32" s="105">
        <f t="shared" si="1"/>
        <v>0</v>
      </c>
      <c r="J32" s="106">
        <f t="shared" si="2"/>
        <v>0</v>
      </c>
      <c r="K32" s="8"/>
    </row>
    <row r="33" spans="3:11" ht="18.75" customHeight="1" x14ac:dyDescent="0.2">
      <c r="C33" s="50"/>
      <c r="D33" s="51">
        <v>1</v>
      </c>
      <c r="E33" s="52"/>
      <c r="F33" s="52"/>
      <c r="G33" s="52"/>
      <c r="H33" s="105">
        <f t="shared" si="0"/>
        <v>0</v>
      </c>
      <c r="I33" s="105">
        <f t="shared" si="1"/>
        <v>0</v>
      </c>
      <c r="J33" s="106">
        <f t="shared" si="2"/>
        <v>0</v>
      </c>
      <c r="K33" s="8"/>
    </row>
    <row r="34" spans="3:11" ht="18.75" customHeight="1" x14ac:dyDescent="0.2">
      <c r="C34" s="50"/>
      <c r="D34" s="51">
        <v>1</v>
      </c>
      <c r="E34" s="52"/>
      <c r="F34" s="52"/>
      <c r="G34" s="52"/>
      <c r="H34" s="105">
        <f t="shared" si="0"/>
        <v>0</v>
      </c>
      <c r="I34" s="105">
        <f t="shared" si="1"/>
        <v>0</v>
      </c>
      <c r="J34" s="106">
        <f t="shared" si="2"/>
        <v>0</v>
      </c>
      <c r="K34" s="8"/>
    </row>
    <row r="35" spans="3:11" ht="18.75" customHeight="1" x14ac:dyDescent="0.2">
      <c r="C35" s="50"/>
      <c r="D35" s="51">
        <v>1</v>
      </c>
      <c r="E35" s="52"/>
      <c r="F35" s="52"/>
      <c r="G35" s="52"/>
      <c r="H35" s="105">
        <f t="shared" si="0"/>
        <v>0</v>
      </c>
      <c r="I35" s="105">
        <f t="shared" si="1"/>
        <v>0</v>
      </c>
      <c r="J35" s="106">
        <f t="shared" si="2"/>
        <v>0</v>
      </c>
      <c r="K35" s="8"/>
    </row>
    <row r="36" spans="3:11" ht="18.75" customHeight="1" x14ac:dyDescent="0.2">
      <c r="C36" s="50"/>
      <c r="D36" s="51">
        <v>1</v>
      </c>
      <c r="E36" s="52"/>
      <c r="F36" s="52"/>
      <c r="G36" s="52"/>
      <c r="H36" s="105">
        <f t="shared" si="0"/>
        <v>0</v>
      </c>
      <c r="I36" s="105">
        <f t="shared" si="1"/>
        <v>0</v>
      </c>
      <c r="J36" s="106">
        <f t="shared" si="2"/>
        <v>0</v>
      </c>
      <c r="K36" s="8"/>
    </row>
    <row r="37" spans="3:11" ht="18.75" customHeight="1" x14ac:dyDescent="0.2">
      <c r="C37" s="50"/>
      <c r="D37" s="51">
        <v>1</v>
      </c>
      <c r="E37" s="52"/>
      <c r="F37" s="52"/>
      <c r="G37" s="52"/>
      <c r="H37" s="105">
        <f t="shared" si="0"/>
        <v>0</v>
      </c>
      <c r="I37" s="105">
        <f t="shared" si="1"/>
        <v>0</v>
      </c>
      <c r="J37" s="106">
        <f t="shared" si="2"/>
        <v>0</v>
      </c>
      <c r="K37" s="8"/>
    </row>
    <row r="38" spans="3:11" ht="18.75" customHeight="1" x14ac:dyDescent="0.2">
      <c r="C38" s="50"/>
      <c r="D38" s="51">
        <v>1</v>
      </c>
      <c r="E38" s="52"/>
      <c r="F38" s="52"/>
      <c r="G38" s="52"/>
      <c r="H38" s="105">
        <f t="shared" si="0"/>
        <v>0</v>
      </c>
      <c r="I38" s="105">
        <f t="shared" si="1"/>
        <v>0</v>
      </c>
      <c r="J38" s="106">
        <f t="shared" si="2"/>
        <v>0</v>
      </c>
      <c r="K38" s="8"/>
    </row>
    <row r="39" spans="3:11" ht="18.75" customHeight="1" x14ac:dyDescent="0.2">
      <c r="C39" s="50"/>
      <c r="D39" s="51">
        <v>1</v>
      </c>
      <c r="E39" s="52"/>
      <c r="F39" s="52"/>
      <c r="G39" s="52"/>
      <c r="H39" s="105">
        <f t="shared" si="0"/>
        <v>0</v>
      </c>
      <c r="I39" s="105">
        <f t="shared" si="1"/>
        <v>0</v>
      </c>
      <c r="J39" s="106">
        <f t="shared" si="2"/>
        <v>0</v>
      </c>
      <c r="K39" s="8"/>
    </row>
    <row r="40" spans="3:11" ht="18.75" customHeight="1" x14ac:dyDescent="0.2">
      <c r="C40" s="50"/>
      <c r="D40" s="51">
        <v>1</v>
      </c>
      <c r="E40" s="52"/>
      <c r="F40" s="52"/>
      <c r="G40" s="52"/>
      <c r="H40" s="105">
        <f t="shared" si="0"/>
        <v>0</v>
      </c>
      <c r="I40" s="105">
        <f t="shared" si="1"/>
        <v>0</v>
      </c>
      <c r="J40" s="106">
        <f t="shared" si="2"/>
        <v>0</v>
      </c>
      <c r="K40" s="8"/>
    </row>
    <row r="41" spans="3:11" ht="18.75" customHeight="1" x14ac:dyDescent="0.2">
      <c r="C41" s="50"/>
      <c r="D41" s="51">
        <v>1</v>
      </c>
      <c r="E41" s="52"/>
      <c r="F41" s="52"/>
      <c r="G41" s="52"/>
      <c r="H41" s="105">
        <f t="shared" si="0"/>
        <v>0</v>
      </c>
      <c r="I41" s="105">
        <f t="shared" si="1"/>
        <v>0</v>
      </c>
      <c r="J41" s="106">
        <f t="shared" si="2"/>
        <v>0</v>
      </c>
      <c r="K41" s="8"/>
    </row>
    <row r="42" spans="3:11" ht="18.75" customHeight="1" x14ac:dyDescent="0.2">
      <c r="C42" s="50"/>
      <c r="D42" s="51">
        <v>1</v>
      </c>
      <c r="E42" s="52"/>
      <c r="F42" s="52"/>
      <c r="G42" s="52"/>
      <c r="H42" s="105">
        <f t="shared" si="0"/>
        <v>0</v>
      </c>
      <c r="I42" s="105">
        <f t="shared" si="1"/>
        <v>0</v>
      </c>
      <c r="J42" s="106">
        <f t="shared" si="2"/>
        <v>0</v>
      </c>
      <c r="K42" s="8"/>
    </row>
    <row r="43" spans="3:11" ht="18.75" customHeight="1" x14ac:dyDescent="0.2">
      <c r="C43" s="50"/>
      <c r="D43" s="51">
        <v>1</v>
      </c>
      <c r="E43" s="52"/>
      <c r="F43" s="52"/>
      <c r="G43" s="52"/>
      <c r="H43" s="105">
        <f t="shared" si="0"/>
        <v>0</v>
      </c>
      <c r="I43" s="105">
        <f t="shared" si="1"/>
        <v>0</v>
      </c>
      <c r="J43" s="106">
        <f t="shared" si="2"/>
        <v>0</v>
      </c>
      <c r="K43" s="8"/>
    </row>
    <row r="44" spans="3:11" ht="18.75" customHeight="1" x14ac:dyDescent="0.2">
      <c r="C44" s="50"/>
      <c r="D44" s="51">
        <v>1</v>
      </c>
      <c r="E44" s="52"/>
      <c r="F44" s="52"/>
      <c r="G44" s="52"/>
      <c r="H44" s="105">
        <f t="shared" si="0"/>
        <v>0</v>
      </c>
      <c r="I44" s="105">
        <f t="shared" si="1"/>
        <v>0</v>
      </c>
      <c r="J44" s="106">
        <f t="shared" si="2"/>
        <v>0</v>
      </c>
      <c r="K44" s="8"/>
    </row>
    <row r="45" spans="3:11" ht="18.75" customHeight="1" x14ac:dyDescent="0.2">
      <c r="C45" s="50"/>
      <c r="D45" s="51">
        <v>1</v>
      </c>
      <c r="E45" s="52"/>
      <c r="F45" s="52"/>
      <c r="G45" s="52"/>
      <c r="H45" s="105">
        <f t="shared" si="0"/>
        <v>0</v>
      </c>
      <c r="I45" s="105">
        <f t="shared" si="1"/>
        <v>0</v>
      </c>
      <c r="J45" s="106">
        <f t="shared" si="2"/>
        <v>0</v>
      </c>
      <c r="K45" s="8"/>
    </row>
    <row r="46" spans="3:11" ht="18.75" customHeight="1" x14ac:dyDescent="0.2">
      <c r="C46" s="50"/>
      <c r="D46" s="51">
        <v>1</v>
      </c>
      <c r="E46" s="52"/>
      <c r="F46" s="52"/>
      <c r="G46" s="52"/>
      <c r="H46" s="105">
        <f t="shared" si="0"/>
        <v>0</v>
      </c>
      <c r="I46" s="105">
        <f t="shared" si="1"/>
        <v>0</v>
      </c>
      <c r="J46" s="106">
        <f t="shared" si="2"/>
        <v>0</v>
      </c>
      <c r="K46" s="8"/>
    </row>
    <row r="47" spans="3:11" ht="18.75" customHeight="1" x14ac:dyDescent="0.2">
      <c r="C47" s="50"/>
      <c r="D47" s="51">
        <v>1</v>
      </c>
      <c r="E47" s="52"/>
      <c r="F47" s="52"/>
      <c r="G47" s="52"/>
      <c r="H47" s="105">
        <f t="shared" si="0"/>
        <v>0</v>
      </c>
      <c r="I47" s="105">
        <f t="shared" si="1"/>
        <v>0</v>
      </c>
      <c r="J47" s="106">
        <f t="shared" si="2"/>
        <v>0</v>
      </c>
      <c r="K47" s="8"/>
    </row>
    <row r="48" spans="3:11" ht="18.75" customHeight="1" thickBot="1" x14ac:dyDescent="0.25">
      <c r="C48" s="53"/>
      <c r="D48" s="54">
        <v>1</v>
      </c>
      <c r="E48" s="55"/>
      <c r="F48" s="55"/>
      <c r="G48" s="55"/>
      <c r="H48" s="107">
        <f t="shared" si="0"/>
        <v>0</v>
      </c>
      <c r="I48" s="107">
        <f t="shared" si="1"/>
        <v>0</v>
      </c>
      <c r="J48" s="108">
        <f t="shared" si="2"/>
        <v>0</v>
      </c>
      <c r="K48" s="8"/>
    </row>
    <row r="49" spans="3:10" x14ac:dyDescent="0.2">
      <c r="C49" s="9"/>
      <c r="D49" s="9"/>
      <c r="E49" s="10"/>
      <c r="F49" s="10"/>
      <c r="G49" s="10"/>
      <c r="H49" s="10"/>
      <c r="I49" s="10"/>
      <c r="J49" s="11"/>
    </row>
    <row r="50" spans="3:10" x14ac:dyDescent="0.2">
      <c r="C50" s="12"/>
      <c r="D50" s="12"/>
      <c r="E50" s="13"/>
      <c r="F50" s="13"/>
      <c r="G50" s="13"/>
      <c r="H50" s="13"/>
      <c r="I50" s="13"/>
      <c r="J50" s="11"/>
    </row>
    <row r="51" spans="3:10" x14ac:dyDescent="0.2">
      <c r="C51" s="12"/>
      <c r="D51" s="12"/>
      <c r="E51" s="13"/>
      <c r="F51" s="13"/>
      <c r="G51" s="13"/>
      <c r="H51" s="13"/>
      <c r="I51" s="13"/>
      <c r="J51" s="11"/>
    </row>
    <row r="52" spans="3:10" x14ac:dyDescent="0.2">
      <c r="C52" s="9"/>
      <c r="D52" s="9"/>
      <c r="E52" s="10"/>
      <c r="F52" s="14"/>
      <c r="G52" s="14"/>
      <c r="H52" s="14"/>
      <c r="I52" s="14"/>
      <c r="J52" s="11"/>
    </row>
  </sheetData>
  <sheetProtection password="CC4B" sheet="1" objects="1" scenarios="1" selectLockedCells="1"/>
  <mergeCells count="2">
    <mergeCell ref="E12:I12"/>
    <mergeCell ref="C16:J16"/>
  </mergeCells>
  <phoneticPr fontId="3" type="noConversion"/>
  <pageMargins left="0.75" right="0.75" top="1" bottom="1" header="0.5" footer="0.5"/>
  <pageSetup paperSize="9" scale="23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L52"/>
  <sheetViews>
    <sheetView topLeftCell="B16" workbookViewId="0">
      <selection activeCell="E14" sqref="E14"/>
    </sheetView>
  </sheetViews>
  <sheetFormatPr defaultRowHeight="12.75" x14ac:dyDescent="0.2"/>
  <cols>
    <col min="1" max="1" width="0" style="7" hidden="1" customWidth="1"/>
    <col min="2" max="2" width="2.7109375" style="7" customWidth="1"/>
    <col min="3" max="3" width="30.7109375" style="7" customWidth="1"/>
    <col min="4" max="4" width="9.140625" style="7"/>
    <col min="5" max="7" width="12.7109375" style="7" customWidth="1"/>
    <col min="8" max="16384" width="9.140625" style="7"/>
  </cols>
  <sheetData>
    <row r="5" spans="2:12" x14ac:dyDescent="0.2">
      <c r="B5" s="8"/>
      <c r="C5" s="8"/>
      <c r="D5" s="8"/>
      <c r="E5" s="8"/>
      <c r="F5" s="8"/>
      <c r="G5" s="8"/>
    </row>
    <row r="6" spans="2:12" x14ac:dyDescent="0.2">
      <c r="B6" s="8"/>
      <c r="C6" s="8"/>
      <c r="D6" s="8"/>
      <c r="E6" s="8"/>
      <c r="F6" s="8"/>
      <c r="G6" s="8"/>
    </row>
    <row r="7" spans="2:12" x14ac:dyDescent="0.2">
      <c r="B7" s="8"/>
      <c r="C7" s="8"/>
      <c r="D7" s="8"/>
      <c r="E7" s="8"/>
      <c r="F7" s="8"/>
      <c r="G7" s="8"/>
      <c r="K7" s="17"/>
    </row>
    <row r="8" spans="2:12" x14ac:dyDescent="0.2">
      <c r="B8" s="8"/>
      <c r="C8" s="8"/>
      <c r="F8" s="15"/>
      <c r="G8" s="15"/>
    </row>
    <row r="9" spans="2:12" ht="16.5" x14ac:dyDescent="0.25">
      <c r="B9" s="8"/>
      <c r="C9" s="93" t="s">
        <v>37</v>
      </c>
      <c r="D9" s="8"/>
      <c r="E9" s="8"/>
      <c r="F9" s="8"/>
      <c r="G9" s="8"/>
    </row>
    <row r="10" spans="2:12" ht="6.75" customHeight="1" x14ac:dyDescent="0.2">
      <c r="B10" s="8"/>
      <c r="C10" s="8"/>
      <c r="D10" s="8"/>
      <c r="E10" s="8"/>
      <c r="F10" s="8"/>
      <c r="G10" s="8"/>
    </row>
    <row r="11" spans="2:12" ht="6.75" customHeight="1" thickBot="1" x14ac:dyDescent="0.25">
      <c r="B11" s="8"/>
      <c r="C11" s="8"/>
      <c r="D11" s="8"/>
      <c r="E11" s="8"/>
      <c r="F11" s="8"/>
      <c r="G11" s="8"/>
    </row>
    <row r="12" spans="2:12" ht="13.5" thickBot="1" x14ac:dyDescent="0.25">
      <c r="C12" s="4"/>
      <c r="E12" s="141" t="s">
        <v>3</v>
      </c>
      <c r="F12" s="144"/>
      <c r="G12" s="145"/>
      <c r="I12" s="8"/>
      <c r="J12" s="8"/>
    </row>
    <row r="13" spans="2:12" ht="16.5" x14ac:dyDescent="0.2">
      <c r="C13" s="95" t="s">
        <v>35</v>
      </c>
      <c r="E13" s="75" t="s">
        <v>22</v>
      </c>
      <c r="F13" s="76" t="s">
        <v>26</v>
      </c>
      <c r="G13" s="77" t="s">
        <v>24</v>
      </c>
      <c r="I13" s="8"/>
      <c r="J13" s="8"/>
    </row>
    <row r="14" spans="2:12" ht="18.75" customHeight="1" thickBot="1" x14ac:dyDescent="0.25">
      <c r="C14" s="97"/>
      <c r="E14" s="53"/>
      <c r="F14" s="55"/>
      <c r="G14" s="79">
        <f>F14-E14</f>
        <v>0</v>
      </c>
      <c r="I14" s="8"/>
      <c r="J14" s="8"/>
    </row>
    <row r="15" spans="2:12" ht="13.5" thickBot="1" x14ac:dyDescent="0.25">
      <c r="C15" s="1"/>
      <c r="D15" s="4"/>
      <c r="E15" s="2"/>
      <c r="F15" s="5"/>
      <c r="G15" s="5"/>
      <c r="H15" s="8"/>
      <c r="I15" s="8"/>
    </row>
    <row r="16" spans="2:12" x14ac:dyDescent="0.2">
      <c r="C16" s="141" t="s">
        <v>4</v>
      </c>
      <c r="D16" s="144"/>
      <c r="E16" s="144"/>
      <c r="F16" s="144"/>
      <c r="G16" s="144"/>
      <c r="H16" s="8"/>
      <c r="I16" s="8"/>
      <c r="L16" s="18"/>
    </row>
    <row r="17" spans="3:8" ht="38.25" x14ac:dyDescent="0.2">
      <c r="C17" s="45" t="s">
        <v>1</v>
      </c>
      <c r="D17" s="46" t="s">
        <v>0</v>
      </c>
      <c r="E17" s="47" t="s">
        <v>22</v>
      </c>
      <c r="F17" s="47" t="s">
        <v>26</v>
      </c>
      <c r="G17" s="49" t="s">
        <v>38</v>
      </c>
      <c r="H17" s="6"/>
    </row>
    <row r="18" spans="3:8" ht="18.75" customHeight="1" x14ac:dyDescent="0.2">
      <c r="C18" s="50"/>
      <c r="D18" s="51">
        <v>1</v>
      </c>
      <c r="E18" s="52"/>
      <c r="F18" s="52"/>
      <c r="G18" s="106">
        <f>((F18-E18)-$G$14)*D18*5.477/6.3</f>
        <v>0</v>
      </c>
      <c r="H18" s="8"/>
    </row>
    <row r="19" spans="3:8" ht="18.75" customHeight="1" x14ac:dyDescent="0.2">
      <c r="C19" s="50"/>
      <c r="D19" s="51">
        <v>1</v>
      </c>
      <c r="E19" s="52"/>
      <c r="F19" s="52"/>
      <c r="G19" s="106">
        <f t="shared" ref="G19:G48" si="0">((F19-E19)-$G$14)*D19*5.477/6.3</f>
        <v>0</v>
      </c>
      <c r="H19" s="8"/>
    </row>
    <row r="20" spans="3:8" ht="18.75" customHeight="1" x14ac:dyDescent="0.2">
      <c r="C20" s="50"/>
      <c r="D20" s="51">
        <v>1</v>
      </c>
      <c r="E20" s="52"/>
      <c r="F20" s="52"/>
      <c r="G20" s="106">
        <f t="shared" si="0"/>
        <v>0</v>
      </c>
      <c r="H20" s="8"/>
    </row>
    <row r="21" spans="3:8" ht="18.75" customHeight="1" x14ac:dyDescent="0.2">
      <c r="C21" s="50"/>
      <c r="D21" s="51">
        <v>1</v>
      </c>
      <c r="E21" s="52"/>
      <c r="F21" s="52"/>
      <c r="G21" s="106">
        <f t="shared" si="0"/>
        <v>0</v>
      </c>
      <c r="H21" s="8"/>
    </row>
    <row r="22" spans="3:8" ht="18.75" customHeight="1" x14ac:dyDescent="0.2">
      <c r="C22" s="50"/>
      <c r="D22" s="51">
        <v>1</v>
      </c>
      <c r="E22" s="52"/>
      <c r="F22" s="52"/>
      <c r="G22" s="106">
        <f t="shared" si="0"/>
        <v>0</v>
      </c>
      <c r="H22" s="8"/>
    </row>
    <row r="23" spans="3:8" ht="18.75" customHeight="1" x14ac:dyDescent="0.2">
      <c r="C23" s="50"/>
      <c r="D23" s="51">
        <v>1</v>
      </c>
      <c r="E23" s="52"/>
      <c r="F23" s="52"/>
      <c r="G23" s="106">
        <f t="shared" si="0"/>
        <v>0</v>
      </c>
      <c r="H23" s="8"/>
    </row>
    <row r="24" spans="3:8" ht="18.75" customHeight="1" x14ac:dyDescent="0.2">
      <c r="C24" s="50"/>
      <c r="D24" s="51">
        <v>1</v>
      </c>
      <c r="E24" s="52"/>
      <c r="F24" s="52"/>
      <c r="G24" s="106">
        <f t="shared" si="0"/>
        <v>0</v>
      </c>
      <c r="H24" s="8"/>
    </row>
    <row r="25" spans="3:8" ht="18.75" customHeight="1" x14ac:dyDescent="0.2">
      <c r="C25" s="50"/>
      <c r="D25" s="51">
        <v>1</v>
      </c>
      <c r="E25" s="52"/>
      <c r="F25" s="52"/>
      <c r="G25" s="106">
        <f t="shared" si="0"/>
        <v>0</v>
      </c>
      <c r="H25" s="8"/>
    </row>
    <row r="26" spans="3:8" ht="18.75" customHeight="1" x14ac:dyDescent="0.2">
      <c r="C26" s="50"/>
      <c r="D26" s="51">
        <v>1</v>
      </c>
      <c r="E26" s="52"/>
      <c r="F26" s="52"/>
      <c r="G26" s="106">
        <f t="shared" si="0"/>
        <v>0</v>
      </c>
      <c r="H26" s="8"/>
    </row>
    <row r="27" spans="3:8" ht="18.75" customHeight="1" x14ac:dyDescent="0.2">
      <c r="C27" s="50"/>
      <c r="D27" s="51">
        <v>1</v>
      </c>
      <c r="E27" s="52"/>
      <c r="F27" s="52"/>
      <c r="G27" s="106">
        <f t="shared" si="0"/>
        <v>0</v>
      </c>
      <c r="H27" s="8"/>
    </row>
    <row r="28" spans="3:8" ht="18.75" customHeight="1" x14ac:dyDescent="0.2">
      <c r="C28" s="50"/>
      <c r="D28" s="51">
        <v>1</v>
      </c>
      <c r="E28" s="52"/>
      <c r="F28" s="52"/>
      <c r="G28" s="106">
        <f t="shared" si="0"/>
        <v>0</v>
      </c>
      <c r="H28" s="8"/>
    </row>
    <row r="29" spans="3:8" ht="18.75" customHeight="1" x14ac:dyDescent="0.2">
      <c r="C29" s="50"/>
      <c r="D29" s="51">
        <v>1</v>
      </c>
      <c r="E29" s="52"/>
      <c r="F29" s="52"/>
      <c r="G29" s="106">
        <f t="shared" si="0"/>
        <v>0</v>
      </c>
      <c r="H29" s="8"/>
    </row>
    <row r="30" spans="3:8" ht="18.75" customHeight="1" x14ac:dyDescent="0.2">
      <c r="C30" s="50"/>
      <c r="D30" s="51">
        <v>1</v>
      </c>
      <c r="E30" s="52"/>
      <c r="F30" s="52"/>
      <c r="G30" s="106">
        <f t="shared" si="0"/>
        <v>0</v>
      </c>
      <c r="H30" s="8"/>
    </row>
    <row r="31" spans="3:8" ht="18.75" customHeight="1" x14ac:dyDescent="0.2">
      <c r="C31" s="50"/>
      <c r="D31" s="51">
        <v>1</v>
      </c>
      <c r="E31" s="52"/>
      <c r="F31" s="52"/>
      <c r="G31" s="106">
        <f t="shared" si="0"/>
        <v>0</v>
      </c>
      <c r="H31" s="8"/>
    </row>
    <row r="32" spans="3:8" ht="18.75" customHeight="1" x14ac:dyDescent="0.2">
      <c r="C32" s="50"/>
      <c r="D32" s="51">
        <v>1</v>
      </c>
      <c r="E32" s="52"/>
      <c r="F32" s="52"/>
      <c r="G32" s="106">
        <f t="shared" si="0"/>
        <v>0</v>
      </c>
      <c r="H32" s="8"/>
    </row>
    <row r="33" spans="3:8" ht="18.75" customHeight="1" x14ac:dyDescent="0.2">
      <c r="C33" s="50"/>
      <c r="D33" s="51">
        <v>1</v>
      </c>
      <c r="E33" s="52"/>
      <c r="F33" s="52"/>
      <c r="G33" s="106">
        <f t="shared" si="0"/>
        <v>0</v>
      </c>
      <c r="H33" s="8"/>
    </row>
    <row r="34" spans="3:8" ht="18.75" customHeight="1" x14ac:dyDescent="0.2">
      <c r="C34" s="50"/>
      <c r="D34" s="51">
        <v>1</v>
      </c>
      <c r="E34" s="52"/>
      <c r="F34" s="52"/>
      <c r="G34" s="106">
        <f t="shared" si="0"/>
        <v>0</v>
      </c>
      <c r="H34" s="8"/>
    </row>
    <row r="35" spans="3:8" ht="18.75" customHeight="1" x14ac:dyDescent="0.2">
      <c r="C35" s="50"/>
      <c r="D35" s="51">
        <v>1</v>
      </c>
      <c r="E35" s="52"/>
      <c r="F35" s="52"/>
      <c r="G35" s="106">
        <f t="shared" si="0"/>
        <v>0</v>
      </c>
      <c r="H35" s="8"/>
    </row>
    <row r="36" spans="3:8" ht="18.75" customHeight="1" x14ac:dyDescent="0.2">
      <c r="C36" s="50"/>
      <c r="D36" s="51">
        <v>1</v>
      </c>
      <c r="E36" s="52"/>
      <c r="F36" s="52"/>
      <c r="G36" s="106">
        <f t="shared" si="0"/>
        <v>0</v>
      </c>
      <c r="H36" s="8"/>
    </row>
    <row r="37" spans="3:8" ht="18.75" customHeight="1" x14ac:dyDescent="0.2">
      <c r="C37" s="50"/>
      <c r="D37" s="51">
        <v>1</v>
      </c>
      <c r="E37" s="52"/>
      <c r="F37" s="52"/>
      <c r="G37" s="106">
        <f t="shared" si="0"/>
        <v>0</v>
      </c>
      <c r="H37" s="8"/>
    </row>
    <row r="38" spans="3:8" ht="18.75" customHeight="1" x14ac:dyDescent="0.2">
      <c r="C38" s="50"/>
      <c r="D38" s="51">
        <v>1</v>
      </c>
      <c r="E38" s="52"/>
      <c r="F38" s="52"/>
      <c r="G38" s="106">
        <f t="shared" si="0"/>
        <v>0</v>
      </c>
      <c r="H38" s="8"/>
    </row>
    <row r="39" spans="3:8" ht="18.75" customHeight="1" x14ac:dyDescent="0.2">
      <c r="C39" s="50"/>
      <c r="D39" s="51">
        <v>1</v>
      </c>
      <c r="E39" s="52"/>
      <c r="F39" s="52"/>
      <c r="G39" s="106">
        <f t="shared" si="0"/>
        <v>0</v>
      </c>
      <c r="H39" s="8"/>
    </row>
    <row r="40" spans="3:8" ht="18.75" customHeight="1" x14ac:dyDescent="0.2">
      <c r="C40" s="50"/>
      <c r="D40" s="51">
        <v>1</v>
      </c>
      <c r="E40" s="52"/>
      <c r="F40" s="52"/>
      <c r="G40" s="106">
        <f t="shared" si="0"/>
        <v>0</v>
      </c>
      <c r="H40" s="8"/>
    </row>
    <row r="41" spans="3:8" ht="18.75" customHeight="1" x14ac:dyDescent="0.2">
      <c r="C41" s="50"/>
      <c r="D41" s="51">
        <v>1</v>
      </c>
      <c r="E41" s="52"/>
      <c r="F41" s="52"/>
      <c r="G41" s="106">
        <f t="shared" si="0"/>
        <v>0</v>
      </c>
      <c r="H41" s="8"/>
    </row>
    <row r="42" spans="3:8" ht="18.75" customHeight="1" x14ac:dyDescent="0.2">
      <c r="C42" s="50"/>
      <c r="D42" s="51">
        <v>1</v>
      </c>
      <c r="E42" s="52"/>
      <c r="F42" s="52"/>
      <c r="G42" s="106">
        <f t="shared" si="0"/>
        <v>0</v>
      </c>
      <c r="H42" s="8"/>
    </row>
    <row r="43" spans="3:8" ht="18.75" customHeight="1" x14ac:dyDescent="0.2">
      <c r="C43" s="50"/>
      <c r="D43" s="51">
        <v>1</v>
      </c>
      <c r="E43" s="52"/>
      <c r="F43" s="52"/>
      <c r="G43" s="106">
        <f t="shared" si="0"/>
        <v>0</v>
      </c>
      <c r="H43" s="8"/>
    </row>
    <row r="44" spans="3:8" ht="18.75" customHeight="1" x14ac:dyDescent="0.2">
      <c r="C44" s="50"/>
      <c r="D44" s="51">
        <v>1</v>
      </c>
      <c r="E44" s="52"/>
      <c r="F44" s="52"/>
      <c r="G44" s="106">
        <f t="shared" si="0"/>
        <v>0</v>
      </c>
      <c r="H44" s="8"/>
    </row>
    <row r="45" spans="3:8" ht="18.75" customHeight="1" x14ac:dyDescent="0.2">
      <c r="C45" s="50"/>
      <c r="D45" s="51">
        <v>1</v>
      </c>
      <c r="E45" s="52"/>
      <c r="F45" s="52"/>
      <c r="G45" s="106">
        <f t="shared" si="0"/>
        <v>0</v>
      </c>
      <c r="H45" s="8"/>
    </row>
    <row r="46" spans="3:8" ht="18.75" customHeight="1" x14ac:dyDescent="0.2">
      <c r="C46" s="50"/>
      <c r="D46" s="51">
        <v>1</v>
      </c>
      <c r="E46" s="52"/>
      <c r="F46" s="52"/>
      <c r="G46" s="106">
        <f t="shared" si="0"/>
        <v>0</v>
      </c>
      <c r="H46" s="8"/>
    </row>
    <row r="47" spans="3:8" ht="18.75" customHeight="1" x14ac:dyDescent="0.2">
      <c r="C47" s="50"/>
      <c r="D47" s="51">
        <v>1</v>
      </c>
      <c r="E47" s="52"/>
      <c r="F47" s="52"/>
      <c r="G47" s="106">
        <f t="shared" si="0"/>
        <v>0</v>
      </c>
      <c r="H47" s="8"/>
    </row>
    <row r="48" spans="3:8" ht="18.75" customHeight="1" thickBot="1" x14ac:dyDescent="0.25">
      <c r="C48" s="53"/>
      <c r="D48" s="54">
        <v>1</v>
      </c>
      <c r="E48" s="55"/>
      <c r="F48" s="55"/>
      <c r="G48" s="106">
        <f t="shared" si="0"/>
        <v>0</v>
      </c>
      <c r="H48" s="8"/>
    </row>
    <row r="49" spans="3:7" x14ac:dyDescent="0.2">
      <c r="C49" s="9"/>
      <c r="D49" s="9"/>
      <c r="E49" s="10"/>
      <c r="F49" s="10"/>
      <c r="G49" s="10"/>
    </row>
    <row r="50" spans="3:7" x14ac:dyDescent="0.2">
      <c r="C50" s="12"/>
      <c r="D50" s="12"/>
      <c r="E50" s="13"/>
      <c r="F50" s="13"/>
      <c r="G50" s="13"/>
    </row>
    <row r="51" spans="3:7" x14ac:dyDescent="0.2">
      <c r="C51" s="12"/>
      <c r="D51" s="12"/>
      <c r="E51" s="13"/>
      <c r="F51" s="13"/>
      <c r="G51" s="13"/>
    </row>
    <row r="52" spans="3:7" x14ac:dyDescent="0.2">
      <c r="C52" s="9"/>
      <c r="D52" s="9"/>
      <c r="E52" s="10"/>
      <c r="F52" s="14"/>
      <c r="G52" s="14"/>
    </row>
  </sheetData>
  <sheetProtection password="CC4B" sheet="1" objects="1" scenarios="1" selectLockedCells="1"/>
  <mergeCells count="2">
    <mergeCell ref="E12:G12"/>
    <mergeCell ref="C16:G16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8"/>
  <sheetViews>
    <sheetView workbookViewId="0">
      <selection activeCell="C10" sqref="C10"/>
    </sheetView>
  </sheetViews>
  <sheetFormatPr defaultRowHeight="12.75" x14ac:dyDescent="0.2"/>
  <cols>
    <col min="1" max="1" width="9.140625" style="23" customWidth="1"/>
    <col min="2" max="2" width="9.140625" style="23" hidden="1" customWidth="1"/>
    <col min="3" max="3" width="30.7109375" style="23" customWidth="1"/>
    <col min="4" max="7" width="10.7109375" style="23" customWidth="1"/>
    <col min="8" max="254" width="9.140625" style="23" customWidth="1"/>
    <col min="255" max="16384" width="9.140625" style="23"/>
  </cols>
  <sheetData>
    <row r="1" spans="2:9" ht="16.5" customHeight="1" x14ac:dyDescent="0.2"/>
    <row r="2" spans="2:9" ht="16.5" customHeight="1" x14ac:dyDescent="0.2"/>
    <row r="3" spans="2:9" ht="16.5" customHeight="1" x14ac:dyDescent="0.2"/>
    <row r="4" spans="2:9" ht="16.5" customHeight="1" x14ac:dyDescent="0.2"/>
    <row r="5" spans="2:9" ht="16.5" customHeight="1" x14ac:dyDescent="0.2">
      <c r="B5" s="24"/>
      <c r="C5" s="24"/>
      <c r="D5" s="24"/>
      <c r="E5" s="24"/>
      <c r="F5" s="24"/>
    </row>
    <row r="6" spans="2:9" ht="16.5" customHeight="1" x14ac:dyDescent="0.2">
      <c r="B6" s="24"/>
      <c r="E6" s="25"/>
      <c r="F6" s="25"/>
      <c r="G6" s="26"/>
    </row>
    <row r="7" spans="2:9" ht="16.5" customHeight="1" thickBot="1" x14ac:dyDescent="0.3">
      <c r="B7" s="24"/>
      <c r="C7" s="57" t="s">
        <v>21</v>
      </c>
      <c r="D7" s="24"/>
      <c r="E7" s="24"/>
      <c r="F7" s="24"/>
    </row>
    <row r="8" spans="2:9" ht="16.5" customHeight="1" thickBot="1" x14ac:dyDescent="0.25">
      <c r="C8" s="27"/>
      <c r="E8" s="147" t="s">
        <v>3</v>
      </c>
      <c r="F8" s="148"/>
      <c r="G8" s="149"/>
      <c r="I8" s="28"/>
    </row>
    <row r="9" spans="2:9" ht="16.5" customHeight="1" x14ac:dyDescent="0.3">
      <c r="C9" s="95" t="s">
        <v>35</v>
      </c>
      <c r="E9" s="58" t="s">
        <v>22</v>
      </c>
      <c r="F9" s="59" t="s">
        <v>23</v>
      </c>
      <c r="G9" s="60" t="s">
        <v>24</v>
      </c>
    </row>
    <row r="10" spans="2:9" ht="16.5" customHeight="1" thickBot="1" x14ac:dyDescent="0.3">
      <c r="C10" s="97"/>
      <c r="E10" s="61"/>
      <c r="F10" s="62"/>
      <c r="G10" s="63">
        <f>F10-E10</f>
        <v>0</v>
      </c>
    </row>
    <row r="11" spans="2:9" ht="16.5" customHeight="1" thickBot="1" x14ac:dyDescent="0.25">
      <c r="C11" s="29"/>
      <c r="D11" s="27"/>
      <c r="E11" s="30"/>
      <c r="F11" s="30"/>
      <c r="G11" s="31"/>
    </row>
    <row r="12" spans="2:9" ht="16.5" customHeight="1" x14ac:dyDescent="0.2">
      <c r="C12" s="147" t="s">
        <v>4</v>
      </c>
      <c r="D12" s="148"/>
      <c r="E12" s="148"/>
      <c r="F12" s="148"/>
      <c r="G12" s="149"/>
    </row>
    <row r="13" spans="2:9" ht="50.1" customHeight="1" x14ac:dyDescent="0.2">
      <c r="C13" s="64" t="s">
        <v>1</v>
      </c>
      <c r="D13" s="65" t="s">
        <v>0</v>
      </c>
      <c r="E13" s="66" t="s">
        <v>22</v>
      </c>
      <c r="F13" s="66" t="s">
        <v>23</v>
      </c>
      <c r="G13" s="67" t="s">
        <v>25</v>
      </c>
    </row>
    <row r="14" spans="2:9" ht="16.5" customHeight="1" x14ac:dyDescent="0.25">
      <c r="C14" s="68"/>
      <c r="D14" s="69">
        <v>1</v>
      </c>
      <c r="E14" s="70"/>
      <c r="F14" s="70"/>
      <c r="G14" s="109">
        <f>((F14-E14)-$G$10)*D14*2.017792/6.3</f>
        <v>0</v>
      </c>
    </row>
    <row r="15" spans="2:9" ht="16.5" customHeight="1" x14ac:dyDescent="0.25">
      <c r="C15" s="71"/>
      <c r="D15" s="69">
        <v>1</v>
      </c>
      <c r="E15" s="70"/>
      <c r="F15" s="70"/>
      <c r="G15" s="109">
        <f>((F15-E15)-$G$10)*D15*2.017792/6.3</f>
        <v>0</v>
      </c>
    </row>
    <row r="16" spans="2:9" ht="16.5" customHeight="1" x14ac:dyDescent="0.25">
      <c r="C16" s="71"/>
      <c r="D16" s="69">
        <v>1</v>
      </c>
      <c r="E16" s="70"/>
      <c r="F16" s="70"/>
      <c r="G16" s="109">
        <f t="shared" ref="G16:G44" si="0">((F16-E16)-$G$10)*D16*2.017792/6.3</f>
        <v>0</v>
      </c>
    </row>
    <row r="17" spans="3:7" ht="16.5" customHeight="1" x14ac:dyDescent="0.25">
      <c r="C17" s="71"/>
      <c r="D17" s="69">
        <v>1</v>
      </c>
      <c r="E17" s="70"/>
      <c r="F17" s="70"/>
      <c r="G17" s="109">
        <f t="shared" si="0"/>
        <v>0</v>
      </c>
    </row>
    <row r="18" spans="3:7" ht="16.5" customHeight="1" x14ac:dyDescent="0.25">
      <c r="C18" s="71"/>
      <c r="D18" s="69">
        <v>1</v>
      </c>
      <c r="E18" s="70"/>
      <c r="F18" s="70"/>
      <c r="G18" s="109">
        <f t="shared" si="0"/>
        <v>0</v>
      </c>
    </row>
    <row r="19" spans="3:7" ht="16.5" customHeight="1" x14ac:dyDescent="0.25">
      <c r="C19" s="71"/>
      <c r="D19" s="69">
        <v>1</v>
      </c>
      <c r="E19" s="70"/>
      <c r="F19" s="70"/>
      <c r="G19" s="109">
        <f t="shared" si="0"/>
        <v>0</v>
      </c>
    </row>
    <row r="20" spans="3:7" ht="16.5" customHeight="1" x14ac:dyDescent="0.25">
      <c r="C20" s="71"/>
      <c r="D20" s="69">
        <v>1</v>
      </c>
      <c r="E20" s="70"/>
      <c r="F20" s="70"/>
      <c r="G20" s="109">
        <f t="shared" si="0"/>
        <v>0</v>
      </c>
    </row>
    <row r="21" spans="3:7" ht="16.5" customHeight="1" x14ac:dyDescent="0.25">
      <c r="C21" s="71"/>
      <c r="D21" s="69">
        <v>1</v>
      </c>
      <c r="E21" s="70"/>
      <c r="F21" s="70"/>
      <c r="G21" s="109">
        <f t="shared" si="0"/>
        <v>0</v>
      </c>
    </row>
    <row r="22" spans="3:7" ht="16.5" customHeight="1" x14ac:dyDescent="0.25">
      <c r="C22" s="71"/>
      <c r="D22" s="69">
        <v>1</v>
      </c>
      <c r="E22" s="70"/>
      <c r="F22" s="70"/>
      <c r="G22" s="109">
        <f t="shared" si="0"/>
        <v>0</v>
      </c>
    </row>
    <row r="23" spans="3:7" ht="16.5" customHeight="1" x14ac:dyDescent="0.25">
      <c r="C23" s="71"/>
      <c r="D23" s="69">
        <v>1</v>
      </c>
      <c r="E23" s="70"/>
      <c r="F23" s="70"/>
      <c r="G23" s="109">
        <f t="shared" si="0"/>
        <v>0</v>
      </c>
    </row>
    <row r="24" spans="3:7" ht="16.5" customHeight="1" x14ac:dyDescent="0.25">
      <c r="C24" s="71"/>
      <c r="D24" s="69">
        <v>1</v>
      </c>
      <c r="E24" s="70"/>
      <c r="F24" s="70"/>
      <c r="G24" s="109">
        <f t="shared" si="0"/>
        <v>0</v>
      </c>
    </row>
    <row r="25" spans="3:7" ht="16.5" customHeight="1" x14ac:dyDescent="0.25">
      <c r="C25" s="71"/>
      <c r="D25" s="69">
        <v>1</v>
      </c>
      <c r="E25" s="70"/>
      <c r="F25" s="70"/>
      <c r="G25" s="109">
        <f t="shared" si="0"/>
        <v>0</v>
      </c>
    </row>
    <row r="26" spans="3:7" ht="16.5" customHeight="1" x14ac:dyDescent="0.25">
      <c r="C26" s="71"/>
      <c r="D26" s="69">
        <v>1</v>
      </c>
      <c r="E26" s="70"/>
      <c r="F26" s="70"/>
      <c r="G26" s="109">
        <f t="shared" si="0"/>
        <v>0</v>
      </c>
    </row>
    <row r="27" spans="3:7" ht="16.5" customHeight="1" x14ac:dyDescent="0.25">
      <c r="C27" s="71"/>
      <c r="D27" s="69">
        <v>1</v>
      </c>
      <c r="E27" s="70"/>
      <c r="F27" s="70"/>
      <c r="G27" s="109">
        <f t="shared" si="0"/>
        <v>0</v>
      </c>
    </row>
    <row r="28" spans="3:7" ht="16.5" customHeight="1" x14ac:dyDescent="0.25">
      <c r="C28" s="71"/>
      <c r="D28" s="69">
        <v>1</v>
      </c>
      <c r="E28" s="70"/>
      <c r="F28" s="70"/>
      <c r="G28" s="109">
        <f t="shared" si="0"/>
        <v>0</v>
      </c>
    </row>
    <row r="29" spans="3:7" ht="16.5" customHeight="1" x14ac:dyDescent="0.25">
      <c r="C29" s="71"/>
      <c r="D29" s="69">
        <v>1</v>
      </c>
      <c r="E29" s="70"/>
      <c r="F29" s="70"/>
      <c r="G29" s="109">
        <f t="shared" si="0"/>
        <v>0</v>
      </c>
    </row>
    <row r="30" spans="3:7" ht="16.5" customHeight="1" x14ac:dyDescent="0.25">
      <c r="C30" s="71"/>
      <c r="D30" s="69">
        <v>1</v>
      </c>
      <c r="E30" s="70"/>
      <c r="F30" s="70"/>
      <c r="G30" s="109">
        <f t="shared" si="0"/>
        <v>0</v>
      </c>
    </row>
    <row r="31" spans="3:7" ht="16.5" customHeight="1" x14ac:dyDescent="0.25">
      <c r="C31" s="71"/>
      <c r="D31" s="69">
        <v>1</v>
      </c>
      <c r="E31" s="70"/>
      <c r="F31" s="70"/>
      <c r="G31" s="109">
        <f t="shared" si="0"/>
        <v>0</v>
      </c>
    </row>
    <row r="32" spans="3:7" ht="16.5" customHeight="1" x14ac:dyDescent="0.25">
      <c r="C32" s="71"/>
      <c r="D32" s="69">
        <v>1</v>
      </c>
      <c r="E32" s="70"/>
      <c r="F32" s="70"/>
      <c r="G32" s="109">
        <f t="shared" si="0"/>
        <v>0</v>
      </c>
    </row>
    <row r="33" spans="3:7" ht="16.5" customHeight="1" x14ac:dyDescent="0.25">
      <c r="C33" s="71"/>
      <c r="D33" s="69">
        <v>1</v>
      </c>
      <c r="E33" s="70"/>
      <c r="F33" s="70"/>
      <c r="G33" s="109">
        <f t="shared" si="0"/>
        <v>0</v>
      </c>
    </row>
    <row r="34" spans="3:7" ht="16.5" customHeight="1" x14ac:dyDescent="0.25">
      <c r="C34" s="71"/>
      <c r="D34" s="69">
        <v>1</v>
      </c>
      <c r="E34" s="70"/>
      <c r="F34" s="70"/>
      <c r="G34" s="109">
        <f t="shared" si="0"/>
        <v>0</v>
      </c>
    </row>
    <row r="35" spans="3:7" ht="16.5" customHeight="1" x14ac:dyDescent="0.25">
      <c r="C35" s="71"/>
      <c r="D35" s="69">
        <v>1</v>
      </c>
      <c r="E35" s="70"/>
      <c r="F35" s="70"/>
      <c r="G35" s="109">
        <f t="shared" si="0"/>
        <v>0</v>
      </c>
    </row>
    <row r="36" spans="3:7" ht="16.5" customHeight="1" x14ac:dyDescent="0.25">
      <c r="C36" s="71"/>
      <c r="D36" s="69">
        <v>1</v>
      </c>
      <c r="E36" s="70"/>
      <c r="F36" s="70"/>
      <c r="G36" s="109">
        <f t="shared" si="0"/>
        <v>0</v>
      </c>
    </row>
    <row r="37" spans="3:7" ht="16.5" customHeight="1" x14ac:dyDescent="0.25">
      <c r="C37" s="71"/>
      <c r="D37" s="69">
        <v>1</v>
      </c>
      <c r="E37" s="70"/>
      <c r="F37" s="70"/>
      <c r="G37" s="109">
        <f t="shared" si="0"/>
        <v>0</v>
      </c>
    </row>
    <row r="38" spans="3:7" ht="16.5" customHeight="1" x14ac:dyDescent="0.25">
      <c r="C38" s="71"/>
      <c r="D38" s="69">
        <v>1</v>
      </c>
      <c r="E38" s="70"/>
      <c r="F38" s="70"/>
      <c r="G38" s="109">
        <f t="shared" si="0"/>
        <v>0</v>
      </c>
    </row>
    <row r="39" spans="3:7" ht="16.5" customHeight="1" x14ac:dyDescent="0.25">
      <c r="C39" s="71"/>
      <c r="D39" s="69">
        <v>1</v>
      </c>
      <c r="E39" s="70"/>
      <c r="F39" s="70"/>
      <c r="G39" s="109">
        <f t="shared" si="0"/>
        <v>0</v>
      </c>
    </row>
    <row r="40" spans="3:7" ht="16.5" customHeight="1" x14ac:dyDescent="0.25">
      <c r="C40" s="71"/>
      <c r="D40" s="69">
        <v>1</v>
      </c>
      <c r="E40" s="70"/>
      <c r="F40" s="70"/>
      <c r="G40" s="109">
        <f t="shared" si="0"/>
        <v>0</v>
      </c>
    </row>
    <row r="41" spans="3:7" ht="16.5" customHeight="1" x14ac:dyDescent="0.25">
      <c r="C41" s="71"/>
      <c r="D41" s="69">
        <v>1</v>
      </c>
      <c r="E41" s="70"/>
      <c r="F41" s="70"/>
      <c r="G41" s="109">
        <f t="shared" si="0"/>
        <v>0</v>
      </c>
    </row>
    <row r="42" spans="3:7" ht="16.5" customHeight="1" x14ac:dyDescent="0.25">
      <c r="C42" s="71"/>
      <c r="D42" s="69">
        <v>1</v>
      </c>
      <c r="E42" s="70"/>
      <c r="F42" s="70"/>
      <c r="G42" s="109">
        <f t="shared" si="0"/>
        <v>0</v>
      </c>
    </row>
    <row r="43" spans="3:7" ht="16.5" customHeight="1" x14ac:dyDescent="0.25">
      <c r="C43" s="71"/>
      <c r="D43" s="69">
        <v>1</v>
      </c>
      <c r="E43" s="70"/>
      <c r="F43" s="70"/>
      <c r="G43" s="109">
        <f t="shared" si="0"/>
        <v>0</v>
      </c>
    </row>
    <row r="44" spans="3:7" ht="16.5" customHeight="1" thickBot="1" x14ac:dyDescent="0.3">
      <c r="C44" s="72"/>
      <c r="D44" s="73">
        <v>1</v>
      </c>
      <c r="E44" s="74"/>
      <c r="F44" s="74"/>
      <c r="G44" s="109">
        <f t="shared" si="0"/>
        <v>0</v>
      </c>
    </row>
    <row r="45" spans="3:7" x14ac:dyDescent="0.2">
      <c r="C45" s="32"/>
      <c r="D45" s="32"/>
      <c r="E45" s="33"/>
      <c r="F45" s="33"/>
      <c r="G45" s="34"/>
    </row>
    <row r="46" spans="3:7" x14ac:dyDescent="0.2">
      <c r="C46" s="35"/>
      <c r="D46" s="35"/>
      <c r="E46" s="36"/>
      <c r="F46" s="36"/>
      <c r="G46" s="34"/>
    </row>
    <row r="47" spans="3:7" x14ac:dyDescent="0.2">
      <c r="C47" s="35"/>
      <c r="D47" s="35"/>
      <c r="E47" s="36"/>
      <c r="F47" s="36"/>
      <c r="G47" s="34"/>
    </row>
    <row r="48" spans="3:7" x14ac:dyDescent="0.2">
      <c r="C48" s="32"/>
      <c r="D48" s="32"/>
      <c r="E48" s="33"/>
      <c r="F48" s="37"/>
      <c r="G48" s="34"/>
    </row>
  </sheetData>
  <sheetProtection password="CC4B" sheet="1" objects="1" scenarios="1" selectLockedCells="1"/>
  <mergeCells count="2">
    <mergeCell ref="E8:G8"/>
    <mergeCell ref="C12:G12"/>
  </mergeCells>
  <pageMargins left="0.70866141732283472" right="0.70866141732283472" top="0.74803149606299213" bottom="0.74803149606299213" header="0.31496062992125984" footer="0.31496062992125984"/>
  <pageSetup paperSize="256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K50"/>
  <sheetViews>
    <sheetView workbookViewId="0">
      <selection activeCell="C12" sqref="C12"/>
    </sheetView>
  </sheetViews>
  <sheetFormatPr defaultRowHeight="12.75" x14ac:dyDescent="0.2"/>
  <cols>
    <col min="1" max="1" width="9.140625" style="7"/>
    <col min="2" max="2" width="0" style="7" hidden="1" customWidth="1"/>
    <col min="3" max="3" width="30.7109375" style="7" customWidth="1"/>
    <col min="4" max="7" width="10.7109375" style="7" customWidth="1"/>
    <col min="8" max="16384" width="9.140625" style="7"/>
  </cols>
  <sheetData>
    <row r="5" spans="2:11" x14ac:dyDescent="0.2">
      <c r="B5" s="8"/>
      <c r="C5" s="8"/>
      <c r="D5" s="8"/>
      <c r="E5" s="8"/>
      <c r="F5" s="8"/>
    </row>
    <row r="6" spans="2:11" x14ac:dyDescent="0.2">
      <c r="B6" s="8"/>
      <c r="C6" s="8"/>
      <c r="D6" s="8"/>
      <c r="E6" s="8"/>
      <c r="F6" s="8"/>
    </row>
    <row r="7" spans="2:11" x14ac:dyDescent="0.2">
      <c r="B7" s="8"/>
      <c r="C7" s="8"/>
      <c r="D7" s="8"/>
      <c r="E7" s="8"/>
      <c r="F7" s="8"/>
      <c r="K7" s="17"/>
    </row>
    <row r="8" spans="2:11" x14ac:dyDescent="0.2">
      <c r="B8" s="8"/>
      <c r="E8" s="15"/>
      <c r="F8" s="15"/>
      <c r="G8" s="16"/>
    </row>
    <row r="9" spans="2:11" ht="17.25" thickBot="1" x14ac:dyDescent="0.3">
      <c r="B9" s="8"/>
      <c r="C9" s="93" t="s">
        <v>2</v>
      </c>
      <c r="D9" s="8"/>
      <c r="E9" s="8"/>
      <c r="F9" s="8"/>
    </row>
    <row r="10" spans="2:11" ht="13.5" thickBot="1" x14ac:dyDescent="0.25">
      <c r="C10" s="4"/>
      <c r="E10" s="141" t="s">
        <v>3</v>
      </c>
      <c r="F10" s="144"/>
      <c r="G10" s="145"/>
      <c r="H10" s="8"/>
      <c r="I10" s="8"/>
    </row>
    <row r="11" spans="2:11" ht="16.5" x14ac:dyDescent="0.3">
      <c r="C11" s="95" t="s">
        <v>35</v>
      </c>
      <c r="E11" s="38" t="s">
        <v>22</v>
      </c>
      <c r="F11" s="39" t="s">
        <v>23</v>
      </c>
      <c r="G11" s="40" t="s">
        <v>24</v>
      </c>
      <c r="H11" s="8"/>
      <c r="I11" s="8"/>
    </row>
    <row r="12" spans="2:11" ht="18.75" customHeight="1" thickBot="1" x14ac:dyDescent="0.25">
      <c r="C12" s="112"/>
      <c r="E12" s="41"/>
      <c r="F12" s="42"/>
      <c r="G12" s="56">
        <f>F12-E12</f>
        <v>0</v>
      </c>
      <c r="H12" s="8"/>
      <c r="I12" s="8"/>
    </row>
    <row r="13" spans="2:11" ht="13.5" thickBot="1" x14ac:dyDescent="0.25">
      <c r="C13" s="1"/>
      <c r="D13" s="4"/>
      <c r="E13" s="2"/>
      <c r="F13" s="5"/>
      <c r="G13" s="3"/>
      <c r="H13" s="8"/>
      <c r="I13" s="8"/>
    </row>
    <row r="14" spans="2:11" x14ac:dyDescent="0.2">
      <c r="C14" s="141" t="s">
        <v>4</v>
      </c>
      <c r="D14" s="144"/>
      <c r="E14" s="144"/>
      <c r="F14" s="144"/>
      <c r="G14" s="145"/>
      <c r="H14" s="8"/>
      <c r="I14" s="8"/>
    </row>
    <row r="15" spans="2:11" ht="54.95" customHeight="1" x14ac:dyDescent="0.2">
      <c r="C15" s="45" t="s">
        <v>1</v>
      </c>
      <c r="D15" s="46" t="s">
        <v>0</v>
      </c>
      <c r="E15" s="47" t="s">
        <v>22</v>
      </c>
      <c r="F15" s="47" t="s">
        <v>23</v>
      </c>
      <c r="G15" s="49" t="s">
        <v>5</v>
      </c>
      <c r="H15" s="6"/>
    </row>
    <row r="16" spans="2:11" ht="18.75" customHeight="1" x14ac:dyDescent="0.2">
      <c r="C16" s="50"/>
      <c r="D16" s="51">
        <v>1</v>
      </c>
      <c r="E16" s="52"/>
      <c r="F16" s="52"/>
      <c r="G16" s="102">
        <f t="shared" ref="G16:G46" si="0">((F16-E16)-$G$12)*D16*2.977/6.3</f>
        <v>0</v>
      </c>
      <c r="H16" s="8"/>
    </row>
    <row r="17" spans="3:8" ht="18.75" customHeight="1" x14ac:dyDescent="0.2">
      <c r="C17" s="50"/>
      <c r="D17" s="51">
        <v>1</v>
      </c>
      <c r="E17" s="52"/>
      <c r="F17" s="52"/>
      <c r="G17" s="102">
        <f t="shared" si="0"/>
        <v>0</v>
      </c>
      <c r="H17" s="8"/>
    </row>
    <row r="18" spans="3:8" ht="18.75" customHeight="1" x14ac:dyDescent="0.2">
      <c r="C18" s="50"/>
      <c r="D18" s="51">
        <v>1</v>
      </c>
      <c r="E18" s="52"/>
      <c r="F18" s="52"/>
      <c r="G18" s="102">
        <f t="shared" si="0"/>
        <v>0</v>
      </c>
      <c r="H18" s="8"/>
    </row>
    <row r="19" spans="3:8" ht="18.75" customHeight="1" x14ac:dyDescent="0.2">
      <c r="C19" s="50"/>
      <c r="D19" s="51">
        <v>1</v>
      </c>
      <c r="E19" s="52"/>
      <c r="F19" s="52"/>
      <c r="G19" s="102">
        <f t="shared" si="0"/>
        <v>0</v>
      </c>
      <c r="H19" s="8"/>
    </row>
    <row r="20" spans="3:8" ht="18.75" customHeight="1" x14ac:dyDescent="0.2">
      <c r="C20" s="50"/>
      <c r="D20" s="51">
        <v>1</v>
      </c>
      <c r="E20" s="52"/>
      <c r="F20" s="52"/>
      <c r="G20" s="102">
        <f t="shared" si="0"/>
        <v>0</v>
      </c>
      <c r="H20" s="8"/>
    </row>
    <row r="21" spans="3:8" ht="18.75" customHeight="1" x14ac:dyDescent="0.2">
      <c r="C21" s="50"/>
      <c r="D21" s="51">
        <v>1</v>
      </c>
      <c r="E21" s="52"/>
      <c r="F21" s="52"/>
      <c r="G21" s="102">
        <f t="shared" si="0"/>
        <v>0</v>
      </c>
      <c r="H21" s="8"/>
    </row>
    <row r="22" spans="3:8" ht="18.75" customHeight="1" x14ac:dyDescent="0.2">
      <c r="C22" s="50"/>
      <c r="D22" s="51">
        <v>1</v>
      </c>
      <c r="E22" s="52"/>
      <c r="F22" s="52"/>
      <c r="G22" s="102">
        <f t="shared" si="0"/>
        <v>0</v>
      </c>
      <c r="H22" s="8"/>
    </row>
    <row r="23" spans="3:8" ht="18.75" customHeight="1" x14ac:dyDescent="0.2">
      <c r="C23" s="50"/>
      <c r="D23" s="51">
        <v>1</v>
      </c>
      <c r="E23" s="52"/>
      <c r="F23" s="52"/>
      <c r="G23" s="102">
        <f t="shared" si="0"/>
        <v>0</v>
      </c>
      <c r="H23" s="8"/>
    </row>
    <row r="24" spans="3:8" ht="18.75" customHeight="1" x14ac:dyDescent="0.2">
      <c r="C24" s="50"/>
      <c r="D24" s="51">
        <v>1</v>
      </c>
      <c r="E24" s="52"/>
      <c r="F24" s="52"/>
      <c r="G24" s="102">
        <f t="shared" si="0"/>
        <v>0</v>
      </c>
      <c r="H24" s="8"/>
    </row>
    <row r="25" spans="3:8" ht="18.75" customHeight="1" x14ac:dyDescent="0.2">
      <c r="C25" s="50"/>
      <c r="D25" s="51">
        <v>1</v>
      </c>
      <c r="E25" s="52"/>
      <c r="F25" s="52"/>
      <c r="G25" s="102">
        <f t="shared" si="0"/>
        <v>0</v>
      </c>
      <c r="H25" s="8"/>
    </row>
    <row r="26" spans="3:8" ht="18.75" customHeight="1" x14ac:dyDescent="0.2">
      <c r="C26" s="50"/>
      <c r="D26" s="51">
        <v>1</v>
      </c>
      <c r="E26" s="52"/>
      <c r="F26" s="52"/>
      <c r="G26" s="102">
        <f t="shared" si="0"/>
        <v>0</v>
      </c>
      <c r="H26" s="8"/>
    </row>
    <row r="27" spans="3:8" ht="18.75" customHeight="1" x14ac:dyDescent="0.2">
      <c r="C27" s="50"/>
      <c r="D27" s="51">
        <v>1</v>
      </c>
      <c r="E27" s="52"/>
      <c r="F27" s="52"/>
      <c r="G27" s="102">
        <f t="shared" si="0"/>
        <v>0</v>
      </c>
      <c r="H27" s="8"/>
    </row>
    <row r="28" spans="3:8" ht="18.75" customHeight="1" x14ac:dyDescent="0.2">
      <c r="C28" s="50"/>
      <c r="D28" s="51">
        <v>1</v>
      </c>
      <c r="E28" s="52"/>
      <c r="F28" s="52"/>
      <c r="G28" s="102">
        <f t="shared" si="0"/>
        <v>0</v>
      </c>
      <c r="H28" s="8"/>
    </row>
    <row r="29" spans="3:8" ht="18.75" customHeight="1" x14ac:dyDescent="0.2">
      <c r="C29" s="50"/>
      <c r="D29" s="51">
        <v>1</v>
      </c>
      <c r="E29" s="52"/>
      <c r="F29" s="52"/>
      <c r="G29" s="102">
        <f t="shared" si="0"/>
        <v>0</v>
      </c>
      <c r="H29" s="8"/>
    </row>
    <row r="30" spans="3:8" ht="18.75" customHeight="1" x14ac:dyDescent="0.2">
      <c r="C30" s="50"/>
      <c r="D30" s="51">
        <v>1</v>
      </c>
      <c r="E30" s="52"/>
      <c r="F30" s="52"/>
      <c r="G30" s="102">
        <f t="shared" si="0"/>
        <v>0</v>
      </c>
      <c r="H30" s="8"/>
    </row>
    <row r="31" spans="3:8" ht="18.75" customHeight="1" x14ac:dyDescent="0.2">
      <c r="C31" s="50"/>
      <c r="D31" s="51">
        <v>1</v>
      </c>
      <c r="E31" s="52"/>
      <c r="F31" s="52"/>
      <c r="G31" s="102">
        <f t="shared" si="0"/>
        <v>0</v>
      </c>
      <c r="H31" s="8"/>
    </row>
    <row r="32" spans="3:8" ht="18.75" customHeight="1" x14ac:dyDescent="0.2">
      <c r="C32" s="50"/>
      <c r="D32" s="51">
        <v>1</v>
      </c>
      <c r="E32" s="52"/>
      <c r="F32" s="52"/>
      <c r="G32" s="102">
        <f t="shared" si="0"/>
        <v>0</v>
      </c>
      <c r="H32" s="8"/>
    </row>
    <row r="33" spans="3:8" ht="18.75" customHeight="1" x14ac:dyDescent="0.2">
      <c r="C33" s="50"/>
      <c r="D33" s="51">
        <v>1</v>
      </c>
      <c r="E33" s="52"/>
      <c r="F33" s="52"/>
      <c r="G33" s="102">
        <f t="shared" si="0"/>
        <v>0</v>
      </c>
      <c r="H33" s="8"/>
    </row>
    <row r="34" spans="3:8" ht="18.75" customHeight="1" x14ac:dyDescent="0.2">
      <c r="C34" s="50"/>
      <c r="D34" s="51">
        <v>1</v>
      </c>
      <c r="E34" s="52"/>
      <c r="F34" s="52"/>
      <c r="G34" s="102">
        <f t="shared" si="0"/>
        <v>0</v>
      </c>
      <c r="H34" s="8"/>
    </row>
    <row r="35" spans="3:8" ht="18.75" customHeight="1" x14ac:dyDescent="0.2">
      <c r="C35" s="50"/>
      <c r="D35" s="51">
        <v>1</v>
      </c>
      <c r="E35" s="52"/>
      <c r="F35" s="52"/>
      <c r="G35" s="102">
        <f t="shared" si="0"/>
        <v>0</v>
      </c>
      <c r="H35" s="8"/>
    </row>
    <row r="36" spans="3:8" ht="18.75" customHeight="1" x14ac:dyDescent="0.2">
      <c r="C36" s="50"/>
      <c r="D36" s="51">
        <v>1</v>
      </c>
      <c r="E36" s="52"/>
      <c r="F36" s="52"/>
      <c r="G36" s="102">
        <f t="shared" si="0"/>
        <v>0</v>
      </c>
      <c r="H36" s="8"/>
    </row>
    <row r="37" spans="3:8" ht="18.75" customHeight="1" x14ac:dyDescent="0.2">
      <c r="C37" s="50"/>
      <c r="D37" s="51">
        <v>1</v>
      </c>
      <c r="E37" s="52"/>
      <c r="F37" s="52"/>
      <c r="G37" s="102">
        <f t="shared" si="0"/>
        <v>0</v>
      </c>
      <c r="H37" s="8"/>
    </row>
    <row r="38" spans="3:8" ht="18.75" customHeight="1" x14ac:dyDescent="0.2">
      <c r="C38" s="50"/>
      <c r="D38" s="51">
        <v>1</v>
      </c>
      <c r="E38" s="52"/>
      <c r="F38" s="52"/>
      <c r="G38" s="102">
        <f t="shared" si="0"/>
        <v>0</v>
      </c>
      <c r="H38" s="8"/>
    </row>
    <row r="39" spans="3:8" ht="18.75" customHeight="1" x14ac:dyDescent="0.2">
      <c r="C39" s="50"/>
      <c r="D39" s="51">
        <v>1</v>
      </c>
      <c r="E39" s="52"/>
      <c r="F39" s="52"/>
      <c r="G39" s="102">
        <f t="shared" si="0"/>
        <v>0</v>
      </c>
      <c r="H39" s="8"/>
    </row>
    <row r="40" spans="3:8" ht="18.75" customHeight="1" x14ac:dyDescent="0.2">
      <c r="C40" s="50"/>
      <c r="D40" s="51">
        <v>1</v>
      </c>
      <c r="E40" s="52"/>
      <c r="F40" s="52"/>
      <c r="G40" s="102">
        <f t="shared" si="0"/>
        <v>0</v>
      </c>
      <c r="H40" s="8"/>
    </row>
    <row r="41" spans="3:8" ht="18.75" customHeight="1" x14ac:dyDescent="0.2">
      <c r="C41" s="50"/>
      <c r="D41" s="51">
        <v>1</v>
      </c>
      <c r="E41" s="52"/>
      <c r="F41" s="52"/>
      <c r="G41" s="102">
        <f t="shared" si="0"/>
        <v>0</v>
      </c>
      <c r="H41" s="8"/>
    </row>
    <row r="42" spans="3:8" ht="18.75" customHeight="1" x14ac:dyDescent="0.2">
      <c r="C42" s="50"/>
      <c r="D42" s="51">
        <v>1</v>
      </c>
      <c r="E42" s="52"/>
      <c r="F42" s="52"/>
      <c r="G42" s="102">
        <f t="shared" si="0"/>
        <v>0</v>
      </c>
      <c r="H42" s="8"/>
    </row>
    <row r="43" spans="3:8" ht="18.75" customHeight="1" x14ac:dyDescent="0.2">
      <c r="C43" s="50"/>
      <c r="D43" s="51">
        <v>1</v>
      </c>
      <c r="E43" s="52"/>
      <c r="F43" s="52"/>
      <c r="G43" s="102">
        <f t="shared" si="0"/>
        <v>0</v>
      </c>
      <c r="H43" s="8"/>
    </row>
    <row r="44" spans="3:8" ht="18.75" customHeight="1" x14ac:dyDescent="0.2">
      <c r="C44" s="50"/>
      <c r="D44" s="51">
        <v>1</v>
      </c>
      <c r="E44" s="52"/>
      <c r="F44" s="52"/>
      <c r="G44" s="102">
        <f t="shared" si="0"/>
        <v>0</v>
      </c>
      <c r="H44" s="8"/>
    </row>
    <row r="45" spans="3:8" ht="18.75" customHeight="1" x14ac:dyDescent="0.2">
      <c r="C45" s="50"/>
      <c r="D45" s="51">
        <v>1</v>
      </c>
      <c r="E45" s="52"/>
      <c r="F45" s="52"/>
      <c r="G45" s="102">
        <f t="shared" si="0"/>
        <v>0</v>
      </c>
      <c r="H45" s="8"/>
    </row>
    <row r="46" spans="3:8" ht="18.75" customHeight="1" thickBot="1" x14ac:dyDescent="0.25">
      <c r="C46" s="53"/>
      <c r="D46" s="54">
        <v>1</v>
      </c>
      <c r="E46" s="55"/>
      <c r="F46" s="55"/>
      <c r="G46" s="104">
        <f t="shared" si="0"/>
        <v>0</v>
      </c>
      <c r="H46" s="8"/>
    </row>
    <row r="47" spans="3:8" x14ac:dyDescent="0.2">
      <c r="C47" s="9"/>
      <c r="D47" s="9"/>
      <c r="E47" s="10"/>
      <c r="F47" s="10"/>
      <c r="G47" s="11"/>
    </row>
    <row r="48" spans="3:8" x14ac:dyDescent="0.2">
      <c r="C48" s="12"/>
      <c r="D48" s="12"/>
      <c r="E48" s="13"/>
      <c r="F48" s="13"/>
      <c r="G48" s="11"/>
    </row>
    <row r="49" spans="3:7" x14ac:dyDescent="0.2">
      <c r="C49" s="12"/>
      <c r="D49" s="12"/>
      <c r="E49" s="13"/>
      <c r="F49" s="13"/>
      <c r="G49" s="11"/>
    </row>
    <row r="50" spans="3:7" x14ac:dyDescent="0.2">
      <c r="C50" s="9"/>
      <c r="D50" s="9"/>
      <c r="E50" s="10"/>
      <c r="F50" s="14"/>
      <c r="G50" s="11"/>
    </row>
  </sheetData>
  <sheetProtection password="CC4B" sheet="1" objects="1" scenarios="1" selectLockedCells="1"/>
  <mergeCells count="2">
    <mergeCell ref="E10:G10"/>
    <mergeCell ref="C14:G14"/>
  </mergeCells>
  <phoneticPr fontId="3" type="noConversion"/>
  <pageMargins left="0.75" right="0.75" top="1" bottom="1" header="0.5" footer="0.5"/>
  <pageSetup paperSize="9" scale="72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K51"/>
  <sheetViews>
    <sheetView topLeftCell="A19" workbookViewId="0">
      <selection activeCell="C13" sqref="C13"/>
    </sheetView>
  </sheetViews>
  <sheetFormatPr defaultRowHeight="12.75" x14ac:dyDescent="0.2"/>
  <cols>
    <col min="1" max="1" width="9.140625" style="7"/>
    <col min="2" max="2" width="0" style="7" hidden="1" customWidth="1"/>
    <col min="3" max="3" width="30.7109375" style="7" customWidth="1"/>
    <col min="4" max="7" width="10.7109375" style="7" customWidth="1"/>
    <col min="8" max="16384" width="9.140625" style="7"/>
  </cols>
  <sheetData>
    <row r="5" spans="2:11" x14ac:dyDescent="0.2">
      <c r="B5" s="8"/>
      <c r="C5" s="8"/>
      <c r="D5" s="8"/>
      <c r="E5" s="8"/>
      <c r="F5" s="8"/>
    </row>
    <row r="6" spans="2:11" x14ac:dyDescent="0.2">
      <c r="B6" s="8"/>
      <c r="C6" s="8"/>
      <c r="D6" s="8"/>
      <c r="E6" s="8"/>
      <c r="F6" s="8"/>
    </row>
    <row r="7" spans="2:11" x14ac:dyDescent="0.2">
      <c r="B7" s="8"/>
      <c r="C7" s="8"/>
      <c r="D7" s="8"/>
      <c r="E7" s="8"/>
      <c r="F7" s="8"/>
      <c r="K7" s="17"/>
    </row>
    <row r="8" spans="2:11" ht="16.5" x14ac:dyDescent="0.25">
      <c r="B8" s="8"/>
      <c r="C8" s="93" t="s">
        <v>7</v>
      </c>
      <c r="E8" s="15"/>
      <c r="F8" s="15"/>
      <c r="G8" s="16"/>
    </row>
    <row r="9" spans="2:11" x14ac:dyDescent="0.2">
      <c r="B9" s="8"/>
      <c r="C9" s="8"/>
      <c r="D9" s="8"/>
      <c r="E9" s="8"/>
      <c r="F9" s="8"/>
    </row>
    <row r="10" spans="2:11" ht="6.75" customHeight="1" thickBot="1" x14ac:dyDescent="0.25">
      <c r="B10" s="8"/>
      <c r="C10" s="8"/>
      <c r="D10" s="8"/>
      <c r="E10" s="8"/>
      <c r="F10" s="8"/>
    </row>
    <row r="11" spans="2:11" ht="13.5" thickBot="1" x14ac:dyDescent="0.25">
      <c r="C11" s="4"/>
      <c r="E11" s="141" t="s">
        <v>3</v>
      </c>
      <c r="F11" s="144"/>
      <c r="G11" s="145"/>
      <c r="H11" s="8"/>
      <c r="I11" s="8"/>
    </row>
    <row r="12" spans="2:11" ht="16.5" x14ac:dyDescent="0.3">
      <c r="C12" s="95" t="s">
        <v>35</v>
      </c>
      <c r="E12" s="38" t="s">
        <v>22</v>
      </c>
      <c r="F12" s="39" t="s">
        <v>23</v>
      </c>
      <c r="G12" s="40" t="s">
        <v>24</v>
      </c>
      <c r="H12" s="8"/>
      <c r="I12" s="8"/>
    </row>
    <row r="13" spans="2:11" ht="18.75" customHeight="1" thickBot="1" x14ac:dyDescent="0.25">
      <c r="C13" s="112"/>
      <c r="E13" s="41"/>
      <c r="F13" s="42"/>
      <c r="G13" s="56">
        <f>F13-E13</f>
        <v>0</v>
      </c>
      <c r="H13" s="8"/>
      <c r="I13" s="8"/>
    </row>
    <row r="14" spans="2:11" ht="13.5" thickBot="1" x14ac:dyDescent="0.25">
      <c r="C14" s="1"/>
      <c r="D14" s="4"/>
      <c r="E14" s="2"/>
      <c r="F14" s="5"/>
      <c r="G14" s="3"/>
      <c r="H14" s="8"/>
      <c r="I14" s="8"/>
    </row>
    <row r="15" spans="2:11" x14ac:dyDescent="0.2">
      <c r="C15" s="141" t="s">
        <v>4</v>
      </c>
      <c r="D15" s="144"/>
      <c r="E15" s="144"/>
      <c r="F15" s="144"/>
      <c r="G15" s="145"/>
      <c r="H15" s="8"/>
      <c r="I15" s="8"/>
    </row>
    <row r="16" spans="2:11" ht="39.950000000000003" customHeight="1" x14ac:dyDescent="0.2">
      <c r="C16" s="45" t="s">
        <v>1</v>
      </c>
      <c r="D16" s="46" t="s">
        <v>0</v>
      </c>
      <c r="E16" s="47" t="s">
        <v>22</v>
      </c>
      <c r="F16" s="47" t="s">
        <v>23</v>
      </c>
      <c r="G16" s="49" t="s">
        <v>13</v>
      </c>
      <c r="H16" s="6"/>
    </row>
    <row r="17" spans="3:8" ht="16.5" customHeight="1" x14ac:dyDescent="0.2">
      <c r="C17" s="113"/>
      <c r="D17" s="51">
        <v>1</v>
      </c>
      <c r="E17" s="52"/>
      <c r="F17" s="52"/>
      <c r="G17" s="110">
        <f>((F17-E17)-$G$13)*D17*130</f>
        <v>0</v>
      </c>
      <c r="H17" s="8"/>
    </row>
    <row r="18" spans="3:8" ht="16.5" customHeight="1" x14ac:dyDescent="0.2">
      <c r="C18" s="50"/>
      <c r="D18" s="51">
        <v>1</v>
      </c>
      <c r="E18" s="52"/>
      <c r="F18" s="52"/>
      <c r="G18" s="110">
        <f t="shared" ref="G18:G47" si="0">((F18-E18)-$G$13)*D18*130</f>
        <v>0</v>
      </c>
      <c r="H18" s="8"/>
    </row>
    <row r="19" spans="3:8" ht="16.5" customHeight="1" x14ac:dyDescent="0.2">
      <c r="C19" s="50"/>
      <c r="D19" s="51">
        <v>1</v>
      </c>
      <c r="E19" s="52"/>
      <c r="F19" s="52"/>
      <c r="G19" s="110">
        <f t="shared" si="0"/>
        <v>0</v>
      </c>
      <c r="H19" s="8"/>
    </row>
    <row r="20" spans="3:8" ht="16.5" customHeight="1" x14ac:dyDescent="0.2">
      <c r="C20" s="50"/>
      <c r="D20" s="51">
        <v>1</v>
      </c>
      <c r="E20" s="52"/>
      <c r="F20" s="52"/>
      <c r="G20" s="110">
        <f t="shared" si="0"/>
        <v>0</v>
      </c>
      <c r="H20" s="8"/>
    </row>
    <row r="21" spans="3:8" ht="16.5" customHeight="1" x14ac:dyDescent="0.2">
      <c r="C21" s="50"/>
      <c r="D21" s="51">
        <v>1</v>
      </c>
      <c r="E21" s="52"/>
      <c r="F21" s="52"/>
      <c r="G21" s="110">
        <f t="shared" si="0"/>
        <v>0</v>
      </c>
      <c r="H21" s="8"/>
    </row>
    <row r="22" spans="3:8" ht="16.5" customHeight="1" x14ac:dyDescent="0.2">
      <c r="C22" s="50"/>
      <c r="D22" s="51">
        <v>1</v>
      </c>
      <c r="E22" s="52"/>
      <c r="F22" s="52"/>
      <c r="G22" s="110">
        <f t="shared" si="0"/>
        <v>0</v>
      </c>
      <c r="H22" s="8"/>
    </row>
    <row r="23" spans="3:8" ht="16.5" customHeight="1" x14ac:dyDescent="0.2">
      <c r="C23" s="50"/>
      <c r="D23" s="51">
        <v>1</v>
      </c>
      <c r="E23" s="52"/>
      <c r="F23" s="52"/>
      <c r="G23" s="110">
        <f t="shared" si="0"/>
        <v>0</v>
      </c>
      <c r="H23" s="8"/>
    </row>
    <row r="24" spans="3:8" ht="16.5" customHeight="1" x14ac:dyDescent="0.2">
      <c r="C24" s="50"/>
      <c r="D24" s="51">
        <v>1</v>
      </c>
      <c r="E24" s="52"/>
      <c r="F24" s="52"/>
      <c r="G24" s="110">
        <f t="shared" si="0"/>
        <v>0</v>
      </c>
      <c r="H24" s="8"/>
    </row>
    <row r="25" spans="3:8" ht="16.5" customHeight="1" x14ac:dyDescent="0.2">
      <c r="C25" s="50"/>
      <c r="D25" s="51">
        <v>1</v>
      </c>
      <c r="E25" s="52"/>
      <c r="F25" s="52"/>
      <c r="G25" s="110">
        <f t="shared" si="0"/>
        <v>0</v>
      </c>
      <c r="H25" s="8"/>
    </row>
    <row r="26" spans="3:8" ht="16.5" customHeight="1" x14ac:dyDescent="0.2">
      <c r="C26" s="50"/>
      <c r="D26" s="51">
        <v>1</v>
      </c>
      <c r="E26" s="52"/>
      <c r="F26" s="52"/>
      <c r="G26" s="110">
        <f t="shared" si="0"/>
        <v>0</v>
      </c>
      <c r="H26" s="8"/>
    </row>
    <row r="27" spans="3:8" ht="16.5" customHeight="1" x14ac:dyDescent="0.2">
      <c r="C27" s="50"/>
      <c r="D27" s="51">
        <v>1</v>
      </c>
      <c r="E27" s="52"/>
      <c r="F27" s="52"/>
      <c r="G27" s="110">
        <f t="shared" si="0"/>
        <v>0</v>
      </c>
      <c r="H27" s="8"/>
    </row>
    <row r="28" spans="3:8" ht="16.5" customHeight="1" x14ac:dyDescent="0.2">
      <c r="C28" s="50"/>
      <c r="D28" s="51">
        <v>1</v>
      </c>
      <c r="E28" s="52"/>
      <c r="F28" s="52"/>
      <c r="G28" s="110">
        <f t="shared" si="0"/>
        <v>0</v>
      </c>
      <c r="H28" s="8"/>
    </row>
    <row r="29" spans="3:8" ht="16.5" customHeight="1" x14ac:dyDescent="0.2">
      <c r="C29" s="50"/>
      <c r="D29" s="51">
        <v>1</v>
      </c>
      <c r="E29" s="52"/>
      <c r="F29" s="52"/>
      <c r="G29" s="110">
        <f t="shared" si="0"/>
        <v>0</v>
      </c>
      <c r="H29" s="8"/>
    </row>
    <row r="30" spans="3:8" ht="16.5" customHeight="1" x14ac:dyDescent="0.2">
      <c r="C30" s="50"/>
      <c r="D30" s="51">
        <v>1</v>
      </c>
      <c r="E30" s="52"/>
      <c r="F30" s="52"/>
      <c r="G30" s="110">
        <f t="shared" si="0"/>
        <v>0</v>
      </c>
      <c r="H30" s="8"/>
    </row>
    <row r="31" spans="3:8" ht="16.5" customHeight="1" x14ac:dyDescent="0.2">
      <c r="C31" s="50"/>
      <c r="D31" s="51">
        <v>1</v>
      </c>
      <c r="E31" s="52"/>
      <c r="F31" s="52"/>
      <c r="G31" s="110">
        <f t="shared" si="0"/>
        <v>0</v>
      </c>
      <c r="H31" s="8"/>
    </row>
    <row r="32" spans="3:8" ht="16.5" customHeight="1" x14ac:dyDescent="0.2">
      <c r="C32" s="50"/>
      <c r="D32" s="51">
        <v>1</v>
      </c>
      <c r="E32" s="52"/>
      <c r="F32" s="52"/>
      <c r="G32" s="110">
        <f t="shared" si="0"/>
        <v>0</v>
      </c>
      <c r="H32" s="8"/>
    </row>
    <row r="33" spans="3:8" ht="16.5" customHeight="1" x14ac:dyDescent="0.2">
      <c r="C33" s="50"/>
      <c r="D33" s="51">
        <v>1</v>
      </c>
      <c r="E33" s="52"/>
      <c r="F33" s="52"/>
      <c r="G33" s="110">
        <f t="shared" si="0"/>
        <v>0</v>
      </c>
      <c r="H33" s="8"/>
    </row>
    <row r="34" spans="3:8" ht="16.5" customHeight="1" x14ac:dyDescent="0.2">
      <c r="C34" s="50"/>
      <c r="D34" s="51">
        <v>1</v>
      </c>
      <c r="E34" s="52"/>
      <c r="F34" s="52"/>
      <c r="G34" s="110">
        <f t="shared" si="0"/>
        <v>0</v>
      </c>
      <c r="H34" s="8"/>
    </row>
    <row r="35" spans="3:8" ht="16.5" customHeight="1" x14ac:dyDescent="0.2">
      <c r="C35" s="50"/>
      <c r="D35" s="51">
        <v>1</v>
      </c>
      <c r="E35" s="52"/>
      <c r="F35" s="52"/>
      <c r="G35" s="110">
        <f t="shared" si="0"/>
        <v>0</v>
      </c>
      <c r="H35" s="8"/>
    </row>
    <row r="36" spans="3:8" ht="16.5" customHeight="1" x14ac:dyDescent="0.2">
      <c r="C36" s="50"/>
      <c r="D36" s="51">
        <v>1</v>
      </c>
      <c r="E36" s="52"/>
      <c r="F36" s="52"/>
      <c r="G36" s="110">
        <f t="shared" si="0"/>
        <v>0</v>
      </c>
      <c r="H36" s="8"/>
    </row>
    <row r="37" spans="3:8" ht="16.5" customHeight="1" x14ac:dyDescent="0.2">
      <c r="C37" s="50"/>
      <c r="D37" s="51">
        <v>1</v>
      </c>
      <c r="E37" s="52"/>
      <c r="F37" s="52"/>
      <c r="G37" s="110">
        <f t="shared" si="0"/>
        <v>0</v>
      </c>
      <c r="H37" s="8"/>
    </row>
    <row r="38" spans="3:8" ht="16.5" customHeight="1" x14ac:dyDescent="0.2">
      <c r="C38" s="50"/>
      <c r="D38" s="51">
        <v>1</v>
      </c>
      <c r="E38" s="52"/>
      <c r="F38" s="52"/>
      <c r="G38" s="110">
        <f t="shared" si="0"/>
        <v>0</v>
      </c>
      <c r="H38" s="8"/>
    </row>
    <row r="39" spans="3:8" ht="16.5" customHeight="1" x14ac:dyDescent="0.2">
      <c r="C39" s="50"/>
      <c r="D39" s="51">
        <v>1</v>
      </c>
      <c r="E39" s="52"/>
      <c r="F39" s="52"/>
      <c r="G39" s="110">
        <f t="shared" si="0"/>
        <v>0</v>
      </c>
      <c r="H39" s="8"/>
    </row>
    <row r="40" spans="3:8" ht="16.5" customHeight="1" x14ac:dyDescent="0.2">
      <c r="C40" s="50"/>
      <c r="D40" s="51">
        <v>1</v>
      </c>
      <c r="E40" s="52"/>
      <c r="F40" s="52"/>
      <c r="G40" s="110">
        <f t="shared" si="0"/>
        <v>0</v>
      </c>
      <c r="H40" s="8"/>
    </row>
    <row r="41" spans="3:8" ht="16.5" customHeight="1" x14ac:dyDescent="0.2">
      <c r="C41" s="50"/>
      <c r="D41" s="51">
        <v>1</v>
      </c>
      <c r="E41" s="52"/>
      <c r="F41" s="52"/>
      <c r="G41" s="110">
        <f t="shared" si="0"/>
        <v>0</v>
      </c>
      <c r="H41" s="8"/>
    </row>
    <row r="42" spans="3:8" ht="16.5" customHeight="1" x14ac:dyDescent="0.2">
      <c r="C42" s="50"/>
      <c r="D42" s="51">
        <v>1</v>
      </c>
      <c r="E42" s="52"/>
      <c r="F42" s="52"/>
      <c r="G42" s="110">
        <f t="shared" si="0"/>
        <v>0</v>
      </c>
      <c r="H42" s="8"/>
    </row>
    <row r="43" spans="3:8" ht="16.5" customHeight="1" x14ac:dyDescent="0.2">
      <c r="C43" s="50"/>
      <c r="D43" s="51">
        <v>1</v>
      </c>
      <c r="E43" s="52"/>
      <c r="F43" s="52"/>
      <c r="G43" s="110">
        <f t="shared" si="0"/>
        <v>0</v>
      </c>
      <c r="H43" s="8"/>
    </row>
    <row r="44" spans="3:8" ht="16.5" customHeight="1" x14ac:dyDescent="0.2">
      <c r="C44" s="50"/>
      <c r="D44" s="51">
        <v>1</v>
      </c>
      <c r="E44" s="52"/>
      <c r="F44" s="52"/>
      <c r="G44" s="110">
        <f t="shared" si="0"/>
        <v>0</v>
      </c>
      <c r="H44" s="8"/>
    </row>
    <row r="45" spans="3:8" ht="16.5" customHeight="1" x14ac:dyDescent="0.2">
      <c r="C45" s="50"/>
      <c r="D45" s="51">
        <v>1</v>
      </c>
      <c r="E45" s="52"/>
      <c r="F45" s="52"/>
      <c r="G45" s="110">
        <f t="shared" si="0"/>
        <v>0</v>
      </c>
      <c r="H45" s="8"/>
    </row>
    <row r="46" spans="3:8" ht="16.5" customHeight="1" x14ac:dyDescent="0.2">
      <c r="C46" s="50"/>
      <c r="D46" s="51">
        <v>1</v>
      </c>
      <c r="E46" s="52"/>
      <c r="F46" s="52"/>
      <c r="G46" s="110">
        <f t="shared" si="0"/>
        <v>0</v>
      </c>
      <c r="H46" s="8"/>
    </row>
    <row r="47" spans="3:8" ht="16.5" customHeight="1" thickBot="1" x14ac:dyDescent="0.25">
      <c r="C47" s="53"/>
      <c r="D47" s="54">
        <v>1</v>
      </c>
      <c r="E47" s="55"/>
      <c r="F47" s="55"/>
      <c r="G47" s="111">
        <f t="shared" si="0"/>
        <v>0</v>
      </c>
      <c r="H47" s="8"/>
    </row>
    <row r="48" spans="3:8" x14ac:dyDescent="0.2">
      <c r="C48" s="9"/>
      <c r="D48" s="9"/>
      <c r="E48" s="10"/>
      <c r="F48" s="10"/>
      <c r="G48" s="11"/>
    </row>
    <row r="49" spans="3:7" x14ac:dyDescent="0.2">
      <c r="C49" s="12"/>
      <c r="D49" s="12"/>
      <c r="E49" s="13"/>
      <c r="F49" s="13"/>
      <c r="G49" s="11"/>
    </row>
    <row r="50" spans="3:7" x14ac:dyDescent="0.2">
      <c r="C50" s="12"/>
      <c r="D50" s="12"/>
      <c r="E50" s="13"/>
      <c r="F50" s="13"/>
      <c r="G50" s="11"/>
    </row>
    <row r="51" spans="3:7" x14ac:dyDescent="0.2">
      <c r="C51" s="9"/>
      <c r="D51" s="9"/>
      <c r="E51" s="10"/>
      <c r="F51" s="14"/>
      <c r="G51" s="11"/>
    </row>
  </sheetData>
  <sheetProtection password="CC4B" sheet="1" objects="1" scenarios="1" selectLockedCells="1"/>
  <mergeCells count="2">
    <mergeCell ref="C15:G15"/>
    <mergeCell ref="E11:G11"/>
  </mergeCells>
  <phoneticPr fontId="3" type="noConversion"/>
  <pageMargins left="0.74803149606299213" right="0.74803149606299213" top="0.78740157480314965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Acetic Acid</vt:lpstr>
      <vt:lpstr>Ammonia</vt:lpstr>
      <vt:lpstr>Citric Acid</vt:lpstr>
      <vt:lpstr>D-Gluconic Acid</vt:lpstr>
      <vt:lpstr>Glucose &amp; Fructose - separate</vt:lpstr>
      <vt:lpstr>Glucose &amp; Fructose - combined</vt:lpstr>
      <vt:lpstr>L-Lactic Acid</vt:lpstr>
      <vt:lpstr>L-Malic Acid</vt:lpstr>
      <vt:lpstr>Primary Amino Acid Nitrogen</vt:lpstr>
      <vt:lpstr>Sucrose, Glucose, Fructose</vt:lpstr>
      <vt:lpstr>Sulfur Dioxide, Free</vt:lpstr>
      <vt:lpstr>Sulfur Dioxide, Total</vt:lpstr>
    </vt:vector>
  </TitlesOfParts>
  <Company>Vintessentials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manufacturing</dc:creator>
  <cp:lastModifiedBy>Wally Ceccato2</cp:lastModifiedBy>
  <cp:lastPrinted>2018-11-23T05:58:20Z</cp:lastPrinted>
  <dcterms:created xsi:type="dcterms:W3CDTF">2007-01-12T00:35:32Z</dcterms:created>
  <dcterms:modified xsi:type="dcterms:W3CDTF">2019-05-23T04:32:46Z</dcterms:modified>
</cp:coreProperties>
</file>